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mp website\Annual Budget 2022 For CMISD\"/>
    </mc:Choice>
  </mc:AlternateContent>
  <bookViews>
    <workbookView xWindow="0" yWindow="0" windowWidth="28800" windowHeight="12430"/>
  </bookViews>
  <sheets>
    <sheet name="1st qtr 2022" sheetId="9" r:id="rId1"/>
  </sheets>
  <calcPr calcId="162913"/>
</workbook>
</file>

<file path=xl/calcChain.xml><?xml version="1.0" encoding="utf-8"?>
<calcChain xmlns="http://schemas.openxmlformats.org/spreadsheetml/2006/main">
  <c r="H55" i="9" l="1"/>
  <c r="H53" i="9"/>
  <c r="H50" i="9"/>
  <c r="I49" i="9"/>
  <c r="I45" i="9"/>
  <c r="I50" i="9" s="1"/>
  <c r="H39" i="9"/>
  <c r="I37" i="9"/>
  <c r="I39" i="9" s="1"/>
  <c r="G35" i="9"/>
  <c r="H29" i="9"/>
  <c r="I27" i="9"/>
  <c r="H27" i="9"/>
  <c r="M26" i="9"/>
  <c r="G22" i="9"/>
  <c r="I18" i="9"/>
  <c r="I29" i="9" s="1"/>
  <c r="H18" i="9"/>
  <c r="H17" i="9"/>
  <c r="H16" i="9"/>
  <c r="H14" i="9"/>
  <c r="I53" i="9" l="1"/>
  <c r="I55" i="9" s="1"/>
  <c r="J56" i="9" s="1"/>
  <c r="M18" i="9"/>
  <c r="M27" i="9" s="1"/>
</calcChain>
</file>

<file path=xl/sharedStrings.xml><?xml version="1.0" encoding="utf-8"?>
<sst xmlns="http://schemas.openxmlformats.org/spreadsheetml/2006/main" count="43" uniqueCount="36">
  <si>
    <t>CITY GOVERNMENT OF PUERTO PRINCESA</t>
  </si>
  <si>
    <t>Statement of Cash Flow</t>
  </si>
  <si>
    <t>Other Receipts</t>
  </si>
  <si>
    <t>FDP Form 9 - Statement of Cash Flow</t>
  </si>
  <si>
    <t>(COA Form)</t>
  </si>
  <si>
    <t>Collection from Taxpayers</t>
  </si>
  <si>
    <t>Cash Inflows</t>
  </si>
  <si>
    <t>Share from Internal Revenue Allotment</t>
  </si>
  <si>
    <t>Total Cash Inflows</t>
  </si>
  <si>
    <t>Payment of Expenses</t>
  </si>
  <si>
    <t>Payments to Employees</t>
  </si>
  <si>
    <t>Total Cash Outflows</t>
  </si>
  <si>
    <t>Payment of Loan Amortization</t>
  </si>
  <si>
    <t>CHARLITO B. PADUL</t>
  </si>
  <si>
    <t>Cash Outflows</t>
  </si>
  <si>
    <t>Payments to Suppliers/Creditors</t>
  </si>
  <si>
    <t>Other Disbursements</t>
  </si>
  <si>
    <t>Cash Provided by (Used in) Operating Activities</t>
  </si>
  <si>
    <t>CASH FLOWS FROM INVESTING ACTIVITIES</t>
  </si>
  <si>
    <t>Purchase/Construction of Property, Plant and Equipment Infrastructures</t>
  </si>
  <si>
    <t>Cash Provided by (Used in) Investing Activities</t>
  </si>
  <si>
    <t>CASH FLOWS FROM FINANCING ACTIVITIES</t>
  </si>
  <si>
    <t xml:space="preserve">Total Cash provided by Operating, Investing and Financing Activities </t>
  </si>
  <si>
    <t>CASH FLOWS FROM OPERATING ACTIVITIES</t>
  </si>
  <si>
    <t>City Accountant</t>
  </si>
  <si>
    <t>CERTIFIED CORRECT:</t>
  </si>
  <si>
    <t>P</t>
  </si>
  <si>
    <t>Interest Expenses</t>
  </si>
  <si>
    <t>Cash Provided by (Used in) Financing Activities</t>
  </si>
  <si>
    <t>Receipts from Business/Service Income</t>
  </si>
  <si>
    <t>Adjustments</t>
  </si>
  <si>
    <t>Purchase of Bearer Biological Assets</t>
  </si>
  <si>
    <t>Proceeds from Domestic and Foreign Loans</t>
  </si>
  <si>
    <t>Add : Cash Balance, Beginning January 1, 2022</t>
  </si>
  <si>
    <t>Cash Balance, Ending March 31, 2022</t>
  </si>
  <si>
    <t>Period Ended January 01, 2022 to March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</si>
</sst>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43" fontId="10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3" applyFont="1"/>
    <xf numFmtId="0" fontId="4" fillId="0" borderId="0" xfId="3" applyFont="1"/>
    <xf numFmtId="0" fontId="5" fillId="0" borderId="0" xfId="3" applyFont="1"/>
    <xf numFmtId="164" fontId="5" fillId="0" borderId="0" xfId="1" applyFont="1"/>
    <xf numFmtId="0" fontId="3" fillId="0" borderId="0" xfId="4" applyFont="1"/>
    <xf numFmtId="0" fontId="4" fillId="0" borderId="0" xfId="4" applyFont="1"/>
    <xf numFmtId="0" fontId="3" fillId="0" borderId="0" xfId="0" applyFont="1"/>
    <xf numFmtId="164" fontId="8" fillId="0" borderId="0" xfId="1" applyFont="1"/>
    <xf numFmtId="0" fontId="0" fillId="0" borderId="0" xfId="0" applyFont="1"/>
    <xf numFmtId="164" fontId="4" fillId="0" borderId="0" xfId="1" applyFont="1" applyFill="1" applyBorder="1" applyAlignment="1"/>
    <xf numFmtId="164" fontId="9" fillId="0" borderId="0" xfId="1" applyFont="1" applyFill="1" applyBorder="1" applyAlignment="1">
      <alignment horizontal="center"/>
    </xf>
    <xf numFmtId="164" fontId="4" fillId="0" borderId="0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NumberFormat="1" applyFont="1" applyFill="1" applyBorder="1" applyAlignment="1" applyProtection="1"/>
    <xf numFmtId="43" fontId="12" fillId="0" borderId="0" xfId="5" applyFont="1" applyFill="1" applyBorder="1" applyAlignment="1" applyProtection="1"/>
    <xf numFmtId="0" fontId="12" fillId="0" borderId="0" xfId="0" applyFont="1" applyAlignment="1">
      <alignment vertical="center"/>
    </xf>
    <xf numFmtId="0" fontId="12" fillId="0" borderId="0" xfId="0" applyNumberFormat="1" applyFont="1" applyFill="1" applyBorder="1" applyAlignment="1" applyProtection="1">
      <alignment horizontal="right"/>
    </xf>
    <xf numFmtId="43" fontId="12" fillId="0" borderId="0" xfId="5" applyFont="1" applyAlignment="1">
      <alignment horizontal="right" vertical="center"/>
    </xf>
    <xf numFmtId="4" fontId="12" fillId="0" borderId="0" xfId="0" applyNumberFormat="1" applyFont="1" applyFill="1" applyBorder="1" applyAlignment="1" applyProtection="1"/>
    <xf numFmtId="43" fontId="12" fillId="0" borderId="1" xfId="5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39" fontId="11" fillId="0" borderId="0" xfId="0" applyNumberFormat="1" applyFont="1" applyFill="1" applyBorder="1" applyAlignment="1" applyProtection="1"/>
    <xf numFmtId="39" fontId="11" fillId="0" borderId="2" xfId="0" applyNumberFormat="1" applyFont="1" applyFill="1" applyBorder="1" applyAlignment="1" applyProtection="1"/>
    <xf numFmtId="39" fontId="12" fillId="0" borderId="0" xfId="0" applyNumberFormat="1" applyFont="1" applyFill="1" applyBorder="1" applyAlignment="1" applyProtection="1"/>
    <xf numFmtId="43" fontId="11" fillId="0" borderId="0" xfId="5" applyFont="1" applyAlignment="1">
      <alignment horizontal="right" vertical="center"/>
    </xf>
    <xf numFmtId="39" fontId="11" fillId="0" borderId="0" xfId="0" applyNumberFormat="1" applyFont="1" applyAlignment="1">
      <alignment horizontal="right" vertical="center"/>
    </xf>
    <xf numFmtId="164" fontId="11" fillId="0" borderId="0" xfId="0" applyNumberFormat="1" applyFont="1" applyFill="1" applyBorder="1" applyAlignment="1" applyProtection="1"/>
    <xf numFmtId="39" fontId="12" fillId="0" borderId="1" xfId="0" applyNumberFormat="1" applyFont="1" applyBorder="1" applyAlignment="1">
      <alignment horizontal="right" vertical="center"/>
    </xf>
    <xf numFmtId="39" fontId="11" fillId="0" borderId="2" xfId="0" applyNumberFormat="1" applyFont="1" applyBorder="1" applyAlignment="1">
      <alignment horizontal="right" vertical="center"/>
    </xf>
    <xf numFmtId="43" fontId="12" fillId="0" borderId="2" xfId="5" applyFont="1" applyFill="1" applyBorder="1" applyAlignment="1" applyProtection="1"/>
    <xf numFmtId="39" fontId="11" fillId="0" borderId="3" xfId="0" applyNumberFormat="1" applyFont="1" applyFill="1" applyBorder="1" applyAlignment="1" applyProtection="1"/>
  </cellXfs>
  <cellStyles count="6">
    <cellStyle name="Comma" xfId="5" builtinId="3"/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495301</xdr:colOff>
      <xdr:row>58</xdr:row>
      <xdr:rowOff>9525</xdr:rowOff>
    </xdr:from>
    <xdr:to>
      <xdr:col>9</xdr:col>
      <xdr:colOff>619127</xdr:colOff>
      <xdr:row>61</xdr:row>
      <xdr:rowOff>145008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572251" y="15182850"/>
          <a:ext cx="1200150" cy="735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abSelected="1" zoomScaleNormal="100" workbookViewId="0">
      <selection activeCell="H13" sqref="H13"/>
    </sheetView>
  </sheetViews>
  <sheetFormatPr defaultColWidth="9.125" defaultRowHeight="14.3" x14ac:dyDescent="0.25"/>
  <cols>
    <col min="1" max="1" width="5.875" style="5" customWidth="1"/>
    <col min="2" max="2" width="5.375" style="6" customWidth="1"/>
    <col min="3" max="3" width="7.25" style="6" customWidth="1"/>
    <col min="4" max="4" width="13.75" style="5" customWidth="1"/>
    <col min="5" max="5" width="36.25" style="5" customWidth="1"/>
    <col min="6" max="7" width="3.875" style="5" customWidth="1"/>
    <col min="8" max="8" width="13.125" style="5" bestFit="1" customWidth="1"/>
    <col min="9" max="9" width="16.125" style="5" bestFit="1" customWidth="1"/>
    <col min="10" max="10" width="16.625" style="5" bestFit="1" customWidth="1"/>
    <col min="11" max="16384" width="9.125" style="5"/>
  </cols>
  <sheetData>
    <row r="1" spans="1:13" s="1" customFormat="1" ht="14.95" x14ac:dyDescent="0.25">
      <c r="A1" s="9" t="s">
        <v>3</v>
      </c>
      <c r="B1" s="9"/>
      <c r="C1" s="9"/>
      <c r="D1" s="9"/>
    </row>
    <row r="2" spans="1:13" s="1" customFormat="1" ht="14.95" x14ac:dyDescent="0.25">
      <c r="A2" s="9" t="s">
        <v>4</v>
      </c>
      <c r="B2" s="9"/>
      <c r="C2" s="9"/>
      <c r="D2" s="9"/>
    </row>
    <row r="3" spans="1:13" s="1" customFormat="1" ht="12.75" x14ac:dyDescent="0.2">
      <c r="A3" s="7"/>
      <c r="B3" s="7"/>
      <c r="C3" s="7"/>
      <c r="D3" s="7"/>
    </row>
    <row r="4" spans="1:13" s="1" customFormat="1" ht="18.7" x14ac:dyDescent="0.3">
      <c r="A4" s="7"/>
      <c r="B4" s="13" t="s">
        <v>1</v>
      </c>
      <c r="C4" s="13"/>
      <c r="D4" s="13"/>
      <c r="E4" s="13"/>
    </row>
    <row r="5" spans="1:13" s="1" customFormat="1" ht="16.5" customHeight="1" x14ac:dyDescent="0.3">
      <c r="A5" s="7"/>
      <c r="B5" s="14" t="s">
        <v>35</v>
      </c>
      <c r="C5" s="14"/>
      <c r="D5" s="14"/>
      <c r="E5" s="14"/>
    </row>
    <row r="6" spans="1:13" s="1" customFormat="1" ht="16.5" customHeight="1" x14ac:dyDescent="0.3">
      <c r="A6" s="7"/>
      <c r="B6" s="13" t="s">
        <v>0</v>
      </c>
      <c r="C6" s="13"/>
      <c r="D6" s="13"/>
      <c r="E6" s="13"/>
    </row>
    <row r="7" spans="1:13" ht="15.8" x14ac:dyDescent="0.25">
      <c r="A7" s="1"/>
      <c r="B7" s="2"/>
      <c r="C7" s="2"/>
      <c r="D7" s="3"/>
    </row>
    <row r="8" spans="1:13" x14ac:dyDescent="0.25">
      <c r="A8" s="1"/>
      <c r="B8" s="9"/>
      <c r="C8" s="9"/>
      <c r="D8" s="9"/>
    </row>
    <row r="9" spans="1:13" s="16" customFormat="1" ht="11.55" x14ac:dyDescent="0.2">
      <c r="A9" s="15" t="s">
        <v>23</v>
      </c>
      <c r="H9" s="17"/>
      <c r="J9" s="17"/>
      <c r="K9" s="17"/>
      <c r="L9" s="17"/>
    </row>
    <row r="10" spans="1:13" s="16" customFormat="1" ht="11.55" x14ac:dyDescent="0.2">
      <c r="H10" s="17"/>
      <c r="J10" s="17"/>
      <c r="K10" s="17"/>
      <c r="L10" s="17"/>
    </row>
    <row r="11" spans="1:13" s="16" customFormat="1" ht="11.55" x14ac:dyDescent="0.2">
      <c r="B11" s="15" t="s">
        <v>6</v>
      </c>
      <c r="H11" s="17"/>
      <c r="J11" s="17"/>
      <c r="K11" s="17"/>
      <c r="L11" s="17"/>
    </row>
    <row r="12" spans="1:13" s="16" customFormat="1" ht="11.55" x14ac:dyDescent="0.2">
      <c r="H12" s="17"/>
      <c r="J12" s="17"/>
      <c r="K12" s="17"/>
      <c r="L12" s="17"/>
    </row>
    <row r="13" spans="1:13" s="16" customFormat="1" ht="11.55" x14ac:dyDescent="0.2">
      <c r="C13" s="18" t="s">
        <v>5</v>
      </c>
      <c r="G13" s="19" t="s">
        <v>26</v>
      </c>
      <c r="H13" s="20">
        <v>191183854.06</v>
      </c>
      <c r="J13" s="17"/>
      <c r="K13" s="17"/>
      <c r="L13" s="17"/>
    </row>
    <row r="14" spans="1:13" s="16" customFormat="1" ht="11.55" x14ac:dyDescent="0.2">
      <c r="C14" s="18" t="s">
        <v>7</v>
      </c>
      <c r="H14" s="20">
        <f>747348732+M14</f>
        <v>747348732</v>
      </c>
      <c r="J14" s="17"/>
      <c r="K14" s="17"/>
      <c r="L14" s="17"/>
      <c r="M14" s="21"/>
    </row>
    <row r="15" spans="1:13" s="16" customFormat="1" ht="11.55" x14ac:dyDescent="0.2">
      <c r="C15" s="18" t="s">
        <v>29</v>
      </c>
      <c r="H15" s="20">
        <v>59996048.57</v>
      </c>
      <c r="J15" s="17"/>
      <c r="K15" s="17"/>
      <c r="L15" s="17"/>
    </row>
    <row r="16" spans="1:13" s="16" customFormat="1" ht="11.55" x14ac:dyDescent="0.2">
      <c r="C16" s="18" t="s">
        <v>2</v>
      </c>
      <c r="H16" s="22">
        <f>322966571.69+847279.87</f>
        <v>323813851.56</v>
      </c>
      <c r="I16" s="23"/>
      <c r="J16" s="17"/>
      <c r="K16" s="17"/>
      <c r="L16" s="17"/>
    </row>
    <row r="17" spans="1:13" s="16" customFormat="1" ht="11.55" hidden="1" x14ac:dyDescent="0.2">
      <c r="C17" s="18" t="s">
        <v>30</v>
      </c>
      <c r="H17" s="22" t="e">
        <f>+#REF!+#REF!</f>
        <v>#REF!</v>
      </c>
      <c r="I17" s="23"/>
      <c r="J17" s="17"/>
      <c r="K17" s="17"/>
      <c r="L17" s="17"/>
    </row>
    <row r="18" spans="1:13" s="16" customFormat="1" ht="11.55" x14ac:dyDescent="0.2">
      <c r="D18" s="15" t="s">
        <v>8</v>
      </c>
      <c r="H18" s="19" t="str">
        <f>+G13</f>
        <v>P</v>
      </c>
      <c r="I18" s="24">
        <f>+SUM(H13:H16)</f>
        <v>1322342486.1900001</v>
      </c>
      <c r="J18" s="17"/>
      <c r="K18" s="17"/>
      <c r="L18" s="17"/>
      <c r="M18" s="21">
        <f>+I18-M14</f>
        <v>1322342486.1900001</v>
      </c>
    </row>
    <row r="19" spans="1:13" s="16" customFormat="1" ht="11.55" x14ac:dyDescent="0.2">
      <c r="H19" s="17"/>
      <c r="J19" s="17"/>
      <c r="K19" s="17"/>
      <c r="L19" s="17"/>
    </row>
    <row r="20" spans="1:13" s="16" customFormat="1" ht="11.55" x14ac:dyDescent="0.2">
      <c r="B20" s="15" t="s">
        <v>14</v>
      </c>
      <c r="H20" s="17"/>
      <c r="J20" s="17"/>
      <c r="K20" s="17"/>
      <c r="L20" s="17"/>
    </row>
    <row r="21" spans="1:13" s="16" customFormat="1" ht="11.55" x14ac:dyDescent="0.2">
      <c r="H21" s="17"/>
      <c r="J21" s="17"/>
      <c r="K21" s="17"/>
      <c r="L21" s="17"/>
    </row>
    <row r="22" spans="1:13" s="16" customFormat="1" ht="11.55" x14ac:dyDescent="0.2">
      <c r="C22" s="18" t="s">
        <v>9</v>
      </c>
      <c r="G22" s="19" t="str">
        <f>+G13</f>
        <v>P</v>
      </c>
      <c r="H22" s="20">
        <v>82091983.780000001</v>
      </c>
      <c r="J22" s="17"/>
      <c r="K22" s="17"/>
      <c r="L22" s="17"/>
    </row>
    <row r="23" spans="1:13" s="16" customFormat="1" ht="11.55" x14ac:dyDescent="0.2">
      <c r="C23" s="18" t="s">
        <v>15</v>
      </c>
      <c r="H23" s="20">
        <v>283627162.48000002</v>
      </c>
      <c r="J23" s="17"/>
      <c r="K23" s="17"/>
      <c r="L23" s="17"/>
    </row>
    <row r="24" spans="1:13" s="16" customFormat="1" ht="11.55" x14ac:dyDescent="0.2">
      <c r="C24" s="18" t="s">
        <v>10</v>
      </c>
      <c r="H24" s="20">
        <v>306290545.13</v>
      </c>
      <c r="J24" s="17"/>
      <c r="K24" s="17"/>
      <c r="L24" s="17"/>
    </row>
    <row r="25" spans="1:13" s="16" customFormat="1" ht="11.55" x14ac:dyDescent="0.2">
      <c r="C25" s="18" t="s">
        <v>27</v>
      </c>
      <c r="H25" s="20">
        <v>3651072.13</v>
      </c>
      <c r="J25" s="17"/>
      <c r="K25" s="17"/>
      <c r="L25" s="17"/>
    </row>
    <row r="26" spans="1:13" s="16" customFormat="1" ht="11.55" x14ac:dyDescent="0.2">
      <c r="C26" s="18" t="s">
        <v>16</v>
      </c>
      <c r="H26" s="22">
        <v>556666915.63999999</v>
      </c>
      <c r="I26" s="23"/>
      <c r="J26" s="17"/>
      <c r="K26" s="17"/>
      <c r="L26" s="17"/>
      <c r="M26" s="17">
        <f>+H26/2</f>
        <v>278333457.81999999</v>
      </c>
    </row>
    <row r="27" spans="1:13" s="16" customFormat="1" ht="12.25" thickBot="1" x14ac:dyDescent="0.25">
      <c r="D27" s="15" t="s">
        <v>11</v>
      </c>
      <c r="H27" s="19" t="str">
        <f>+G13</f>
        <v>P</v>
      </c>
      <c r="I27" s="25">
        <f>+SUM(H22:H26)</f>
        <v>1232327679.1599998</v>
      </c>
      <c r="J27" s="17"/>
      <c r="K27" s="17"/>
      <c r="L27" s="17"/>
      <c r="M27" s="26">
        <f>+M18-I27</f>
        <v>90014807.03000021</v>
      </c>
    </row>
    <row r="28" spans="1:13" s="16" customFormat="1" ht="11.55" x14ac:dyDescent="0.2">
      <c r="H28" s="17"/>
      <c r="J28" s="27"/>
      <c r="K28" s="27"/>
      <c r="L28" s="27"/>
    </row>
    <row r="29" spans="1:13" s="16" customFormat="1" ht="11.55" x14ac:dyDescent="0.2">
      <c r="A29" s="15" t="s">
        <v>17</v>
      </c>
      <c r="H29" s="19" t="str">
        <f>+G13</f>
        <v>P</v>
      </c>
      <c r="I29" s="24">
        <f>+I18-I27</f>
        <v>90014807.03000021</v>
      </c>
      <c r="J29" s="27"/>
      <c r="K29" s="27"/>
      <c r="L29" s="27"/>
    </row>
    <row r="30" spans="1:13" s="16" customFormat="1" ht="11.55" x14ac:dyDescent="0.2">
      <c r="H30" s="17"/>
      <c r="J30" s="17"/>
      <c r="K30" s="17"/>
      <c r="L30" s="17"/>
    </row>
    <row r="31" spans="1:13" s="16" customFormat="1" ht="11.55" x14ac:dyDescent="0.2">
      <c r="A31" s="15" t="s">
        <v>18</v>
      </c>
      <c r="H31" s="17"/>
      <c r="J31" s="17"/>
      <c r="K31" s="17"/>
      <c r="L31" s="17"/>
    </row>
    <row r="32" spans="1:13" s="16" customFormat="1" ht="11.55" x14ac:dyDescent="0.2">
      <c r="H32" s="17"/>
      <c r="J32" s="17"/>
      <c r="K32" s="17"/>
      <c r="L32" s="17"/>
    </row>
    <row r="33" spans="1:12" s="16" customFormat="1" ht="11.55" x14ac:dyDescent="0.2">
      <c r="B33" s="15" t="s">
        <v>14</v>
      </c>
      <c r="H33" s="17"/>
      <c r="J33" s="17"/>
      <c r="K33" s="17"/>
      <c r="L33" s="17"/>
    </row>
    <row r="34" spans="1:12" s="16" customFormat="1" ht="11.55" x14ac:dyDescent="0.2">
      <c r="B34" s="15"/>
      <c r="H34" s="17"/>
      <c r="J34" s="17"/>
      <c r="K34" s="17"/>
      <c r="L34" s="17"/>
    </row>
    <row r="35" spans="1:12" s="16" customFormat="1" ht="11.55" x14ac:dyDescent="0.2">
      <c r="B35" s="15"/>
      <c r="C35" s="18" t="s">
        <v>19</v>
      </c>
      <c r="G35" s="19" t="str">
        <f>+G13</f>
        <v>P</v>
      </c>
      <c r="H35" s="20">
        <v>259631237.96000001</v>
      </c>
      <c r="J35" s="17"/>
      <c r="K35" s="17"/>
      <c r="L35" s="17"/>
    </row>
    <row r="36" spans="1:12" s="16" customFormat="1" ht="11.55" x14ac:dyDescent="0.2">
      <c r="B36" s="15"/>
      <c r="C36" s="18" t="s">
        <v>31</v>
      </c>
      <c r="G36" s="19"/>
      <c r="H36" s="20">
        <v>9354921.4399999995</v>
      </c>
      <c r="J36" s="17"/>
      <c r="K36" s="17"/>
      <c r="L36" s="17"/>
    </row>
    <row r="37" spans="1:12" s="16" customFormat="1" ht="12.25" thickBot="1" x14ac:dyDescent="0.25">
      <c r="D37" s="15" t="s">
        <v>11</v>
      </c>
      <c r="H37" s="17"/>
      <c r="I37" s="25">
        <f>+SUM(H35:H36)</f>
        <v>268986159.40000004</v>
      </c>
      <c r="J37" s="17"/>
      <c r="K37" s="17"/>
      <c r="L37" s="17"/>
    </row>
    <row r="38" spans="1:12" s="16" customFormat="1" ht="11.55" x14ac:dyDescent="0.2">
      <c r="D38" s="15"/>
      <c r="H38" s="17"/>
      <c r="I38" s="24"/>
      <c r="J38" s="17"/>
      <c r="K38" s="17"/>
      <c r="L38" s="17"/>
    </row>
    <row r="39" spans="1:12" s="16" customFormat="1" ht="11.55" x14ac:dyDescent="0.2">
      <c r="A39" s="15" t="s">
        <v>20</v>
      </c>
      <c r="H39" s="19" t="str">
        <f>+G13</f>
        <v>P</v>
      </c>
      <c r="I39" s="28">
        <f>+-I37</f>
        <v>-268986159.40000004</v>
      </c>
      <c r="J39" s="17"/>
      <c r="K39" s="17"/>
      <c r="L39" s="17"/>
    </row>
    <row r="40" spans="1:12" s="16" customFormat="1" ht="11.55" x14ac:dyDescent="0.2">
      <c r="H40" s="17"/>
      <c r="J40" s="17"/>
      <c r="K40" s="17"/>
      <c r="L40" s="17"/>
    </row>
    <row r="41" spans="1:12" s="16" customFormat="1" ht="11.55" x14ac:dyDescent="0.2">
      <c r="A41" s="15" t="s">
        <v>21</v>
      </c>
      <c r="H41" s="17"/>
      <c r="J41" s="17"/>
      <c r="K41" s="17"/>
      <c r="L41" s="17"/>
    </row>
    <row r="42" spans="1:12" s="16" customFormat="1" ht="11.55" x14ac:dyDescent="0.2">
      <c r="H42" s="17"/>
      <c r="J42" s="17"/>
      <c r="K42" s="17"/>
      <c r="L42" s="17"/>
    </row>
    <row r="43" spans="1:12" s="16" customFormat="1" ht="11.55" x14ac:dyDescent="0.2">
      <c r="B43" s="15" t="s">
        <v>6</v>
      </c>
      <c r="H43" s="17"/>
      <c r="J43" s="17"/>
      <c r="K43" s="17"/>
      <c r="L43" s="17"/>
    </row>
    <row r="44" spans="1:12" s="16" customFormat="1" ht="11.55" x14ac:dyDescent="0.2">
      <c r="C44" s="16" t="s">
        <v>32</v>
      </c>
      <c r="H44" s="17">
        <v>133082490.63</v>
      </c>
      <c r="J44" s="17"/>
      <c r="K44" s="17"/>
      <c r="L44" s="17"/>
    </row>
    <row r="45" spans="1:12" s="16" customFormat="1" ht="11.55" x14ac:dyDescent="0.2">
      <c r="D45" s="15" t="s">
        <v>8</v>
      </c>
      <c r="H45" s="17"/>
      <c r="I45" s="29">
        <f>+H44</f>
        <v>133082490.63</v>
      </c>
      <c r="J45" s="17"/>
      <c r="K45" s="17"/>
      <c r="L45" s="17"/>
    </row>
    <row r="46" spans="1:12" s="16" customFormat="1" ht="11.55" x14ac:dyDescent="0.2">
      <c r="H46" s="17"/>
      <c r="J46" s="17"/>
      <c r="K46" s="17"/>
      <c r="L46" s="17"/>
    </row>
    <row r="47" spans="1:12" s="16" customFormat="1" ht="11.55" x14ac:dyDescent="0.2">
      <c r="B47" s="15" t="s">
        <v>14</v>
      </c>
      <c r="H47" s="17"/>
      <c r="J47" s="17"/>
      <c r="K47" s="17"/>
      <c r="L47" s="17"/>
    </row>
    <row r="48" spans="1:12" s="16" customFormat="1" ht="11.55" x14ac:dyDescent="0.2">
      <c r="C48" s="18" t="s">
        <v>12</v>
      </c>
      <c r="G48" s="19" t="s">
        <v>26</v>
      </c>
      <c r="H48" s="30">
        <v>13916312.220000001</v>
      </c>
      <c r="J48" s="17"/>
      <c r="K48" s="17"/>
      <c r="L48" s="17"/>
    </row>
    <row r="49" spans="1:12" s="16" customFormat="1" ht="12.25" thickBot="1" x14ac:dyDescent="0.25">
      <c r="D49" s="15" t="s">
        <v>11</v>
      </c>
      <c r="I49" s="31">
        <f>+H48</f>
        <v>13916312.220000001</v>
      </c>
      <c r="J49" s="17"/>
      <c r="K49" s="17"/>
      <c r="L49" s="17"/>
    </row>
    <row r="50" spans="1:12" s="16" customFormat="1" ht="11.55" x14ac:dyDescent="0.2">
      <c r="A50" s="15" t="s">
        <v>28</v>
      </c>
      <c r="H50" s="19" t="str">
        <f>+G13</f>
        <v>P</v>
      </c>
      <c r="I50" s="28">
        <f>+I45-I49</f>
        <v>119166178.41</v>
      </c>
      <c r="J50" s="17"/>
      <c r="K50" s="17"/>
      <c r="L50" s="17"/>
    </row>
    <row r="51" spans="1:12" s="16" customFormat="1" ht="11.55" x14ac:dyDescent="0.2">
      <c r="H51" s="17"/>
      <c r="J51" s="17"/>
      <c r="K51" s="17"/>
      <c r="L51" s="17"/>
    </row>
    <row r="52" spans="1:12" s="16" customFormat="1" ht="11.55" x14ac:dyDescent="0.2">
      <c r="H52" s="17"/>
      <c r="J52" s="17"/>
      <c r="K52" s="17"/>
      <c r="L52" s="17"/>
    </row>
    <row r="53" spans="1:12" s="16" customFormat="1" ht="11.55" x14ac:dyDescent="0.2">
      <c r="A53" s="15" t="s">
        <v>22</v>
      </c>
      <c r="H53" s="19" t="str">
        <f>+G13</f>
        <v>P</v>
      </c>
      <c r="I53" s="24">
        <f>+I50+I39+I29</f>
        <v>-59805173.95999983</v>
      </c>
      <c r="J53" s="27"/>
      <c r="K53" s="27"/>
      <c r="L53" s="27"/>
    </row>
    <row r="54" spans="1:12" s="16" customFormat="1" ht="12.25" thickBot="1" x14ac:dyDescent="0.25">
      <c r="A54" s="15" t="s">
        <v>33</v>
      </c>
      <c r="H54" s="17"/>
      <c r="I54" s="32">
        <v>4228090665.9299998</v>
      </c>
      <c r="J54" s="27"/>
      <c r="K54" s="27"/>
      <c r="L54" s="27"/>
    </row>
    <row r="55" spans="1:12" s="16" customFormat="1" ht="12.25" thickBot="1" x14ac:dyDescent="0.25">
      <c r="A55" s="15" t="s">
        <v>34</v>
      </c>
      <c r="H55" s="19" t="str">
        <f>+G13</f>
        <v>P</v>
      </c>
      <c r="I55" s="33">
        <f>+I54+I53</f>
        <v>4168285491.9699998</v>
      </c>
      <c r="J55" s="27">
        <v>4228090665.9299998</v>
      </c>
      <c r="K55" s="27"/>
      <c r="L55" s="27"/>
    </row>
    <row r="56" spans="1:12" s="16" customFormat="1" ht="12.25" thickTop="1" x14ac:dyDescent="0.2">
      <c r="H56" s="17"/>
      <c r="I56" s="26"/>
      <c r="J56" s="17">
        <f>+I55-J55</f>
        <v>-59805173.960000038</v>
      </c>
      <c r="K56" s="17"/>
      <c r="L56" s="17"/>
    </row>
    <row r="57" spans="1:12" ht="16.3" x14ac:dyDescent="0.3">
      <c r="F57" s="8"/>
      <c r="G57" s="4"/>
      <c r="H57" s="8"/>
      <c r="I57" s="4" t="s">
        <v>25</v>
      </c>
    </row>
    <row r="58" spans="1:12" ht="16.3" x14ac:dyDescent="0.3">
      <c r="F58" s="8"/>
      <c r="G58" s="4"/>
    </row>
    <row r="59" spans="1:12" ht="16.3" x14ac:dyDescent="0.3">
      <c r="F59" s="8"/>
      <c r="G59" s="4"/>
    </row>
    <row r="60" spans="1:12" ht="16.3" x14ac:dyDescent="0.3">
      <c r="F60" s="8"/>
      <c r="G60" s="4"/>
      <c r="H60" s="10"/>
      <c r="I60" s="10"/>
    </row>
    <row r="61" spans="1:12" ht="16.3" x14ac:dyDescent="0.3">
      <c r="B61" s="5"/>
      <c r="C61" s="5"/>
      <c r="F61" s="8"/>
      <c r="G61" s="4"/>
      <c r="I61" s="11" t="s">
        <v>13</v>
      </c>
      <c r="J61" s="11"/>
    </row>
    <row r="62" spans="1:12" ht="16.3" x14ac:dyDescent="0.3">
      <c r="B62" s="5"/>
      <c r="C62" s="5"/>
      <c r="F62" s="8"/>
      <c r="G62" s="4"/>
      <c r="I62" s="12" t="s">
        <v>24</v>
      </c>
      <c r="J62" s="12"/>
    </row>
    <row r="63" spans="1:12" ht="16.3" x14ac:dyDescent="0.3">
      <c r="B63" s="5"/>
      <c r="C63" s="5"/>
      <c r="F63" s="8"/>
      <c r="G63" s="4"/>
    </row>
    <row r="64" spans="1:12" ht="16.3" x14ac:dyDescent="0.3">
      <c r="B64" s="5"/>
      <c r="C64" s="5"/>
      <c r="F64" s="8"/>
      <c r="G64" s="4"/>
    </row>
    <row r="65" spans="2:7" ht="16.3" x14ac:dyDescent="0.3">
      <c r="B65" s="5"/>
      <c r="C65" s="5"/>
      <c r="F65" s="8"/>
      <c r="G65" s="4"/>
    </row>
    <row r="66" spans="2:7" ht="16.3" x14ac:dyDescent="0.3">
      <c r="B66" s="5"/>
      <c r="C66" s="5"/>
      <c r="F66" s="8"/>
      <c r="G66" s="4"/>
    </row>
  </sheetData>
  <mergeCells count="5">
    <mergeCell ref="I61:J61"/>
    <mergeCell ref="I62:J62"/>
    <mergeCell ref="B4:E4"/>
    <mergeCell ref="B5:E5"/>
    <mergeCell ref="B6:E6"/>
  </mergeCells>
  <pageMargins left="0.7" right="0.7" top="0.75" bottom="0.75" header="0.3" footer="0.3"/>
  <pageSetup scale="77" fitToWidth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qtr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Roneson Sendaydiego</cp:lastModifiedBy>
  <cp:lastPrinted>2022-02-21T03:04:35Z</cp:lastPrinted>
  <dcterms:created xsi:type="dcterms:W3CDTF">2015-04-22T00:41:09Z</dcterms:created>
  <dcterms:modified xsi:type="dcterms:W3CDTF">2022-05-24T00:39:02Z</dcterms:modified>
</cp:coreProperties>
</file>