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 website\Annual Budget 2021 For CMISD\"/>
    </mc:Choice>
  </mc:AlternateContent>
  <bookViews>
    <workbookView xWindow="0" yWindow="0" windowWidth="24000" windowHeight="928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Print_Area" localSheetId="0">Sheet1!$A$1:$AL$45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1" i="1"/>
  <c r="G21" i="1"/>
  <c r="F21" i="1"/>
  <c r="K20" i="1"/>
  <c r="G20" i="1"/>
  <c r="F20" i="1"/>
  <c r="K19" i="1"/>
  <c r="G19" i="1"/>
  <c r="F19" i="1"/>
  <c r="K18" i="1"/>
  <c r="G18" i="1"/>
  <c r="F18" i="1"/>
  <c r="K17" i="1"/>
  <c r="G17" i="1"/>
  <c r="F17" i="1"/>
  <c r="K16" i="1"/>
  <c r="G16" i="1"/>
  <c r="F16" i="1"/>
  <c r="K15" i="1"/>
  <c r="G15" i="1"/>
  <c r="F15" i="1"/>
  <c r="K14" i="1"/>
  <c r="G14" i="1"/>
  <c r="F14" i="1"/>
  <c r="K13" i="1"/>
  <c r="G13" i="1"/>
  <c r="K12" i="1"/>
  <c r="K11" i="1"/>
  <c r="K10" i="1"/>
  <c r="K9" i="1"/>
  <c r="G9" i="1"/>
  <c r="K8" i="1"/>
  <c r="G8" i="1"/>
  <c r="K7" i="1"/>
  <c r="G7" i="1"/>
  <c r="K6" i="1"/>
  <c r="K23" i="1" s="1"/>
  <c r="G6" i="1"/>
</calcChain>
</file>

<file path=xl/sharedStrings.xml><?xml version="1.0" encoding="utf-8"?>
<sst xmlns="http://schemas.openxmlformats.org/spreadsheetml/2006/main" count="196" uniqueCount="106">
  <si>
    <t>CITY GOVERNMENT OF PUERTO PRINCESA</t>
  </si>
  <si>
    <t>Department of Budget and Management Procurement Monitoring Report as of month/day/2006</t>
  </si>
  <si>
    <t>Supplemental Annual Procurement Plan for FY 2020</t>
  </si>
  <si>
    <t>Code (PAP)</t>
  </si>
  <si>
    <t>Procurement
Project</t>
  </si>
  <si>
    <t>PMO/
End-User</t>
  </si>
  <si>
    <t>Is this an Early Procurement Activity? (Yes/No)</t>
  </si>
  <si>
    <t>Mode of Procurement</t>
  </si>
  <si>
    <t>Schedule for Each Procurement Activity</t>
  </si>
  <si>
    <t>Source of Funds</t>
  </si>
  <si>
    <t>Estimated Budget (PhP)</t>
  </si>
  <si>
    <t>Remarks
(brief description of Project)</t>
  </si>
  <si>
    <t>PMO/             End-User</t>
  </si>
  <si>
    <t>Contract Cost (PhP)</t>
  </si>
  <si>
    <t>List of Invited Observers</t>
  </si>
  <si>
    <t>Date of Receipt of Invitation</t>
  </si>
  <si>
    <t>Remarks                                                                        (Explaining changes from the APP)</t>
  </si>
  <si>
    <t>Advertisement/Posting of IB/REI</t>
  </si>
  <si>
    <t>Submission/Opening of Bids</t>
  </si>
  <si>
    <t>Notice of Award</t>
  </si>
  <si>
    <t>Contract Signing</t>
  </si>
  <si>
    <t>Total</t>
  </si>
  <si>
    <t>MOOE</t>
  </si>
  <si>
    <t>CO</t>
  </si>
  <si>
    <t>Pre-Proc Conference</t>
  </si>
  <si>
    <t>Ads/Post of IAEB</t>
  </si>
  <si>
    <t>Pre-bid Conf</t>
  </si>
  <si>
    <t>Eligibility Check</t>
  </si>
  <si>
    <t>Sub/Open of Bids</t>
  </si>
  <si>
    <t>Bid Evaluation</t>
  </si>
  <si>
    <t>Post Qual</t>
  </si>
  <si>
    <t>Contract Award</t>
  </si>
  <si>
    <t>Notice to Proceed</t>
  </si>
  <si>
    <t>Delivery/ Accept</t>
  </si>
  <si>
    <t>Payment Process</t>
  </si>
  <si>
    <t>Pre-Proc Conf</t>
  </si>
  <si>
    <t>5-02-099-990</t>
  </si>
  <si>
    <t>Supply &amp; delivery of 5,000 sacks NFA Rice</t>
  </si>
  <si>
    <t>CMO</t>
  </si>
  <si>
    <t>NO</t>
  </si>
  <si>
    <t>NP-53.5 Agency-to-Agency</t>
  </si>
  <si>
    <t>N/A</t>
  </si>
  <si>
    <t>GoP</t>
  </si>
  <si>
    <t>9991-3 /      5-02-03-060</t>
  </si>
  <si>
    <t>Supply and delivery of Rice grains, commercial</t>
  </si>
  <si>
    <t>CMO-CDRRMD</t>
  </si>
  <si>
    <t>NP-53.2 Emergency Cases</t>
  </si>
  <si>
    <t>4/20/2020</t>
  </si>
  <si>
    <t>9991-3 /      5-02-03-070</t>
  </si>
  <si>
    <t>Supply and delivery of Drugs and Medicines</t>
  </si>
  <si>
    <t>428/2020</t>
  </si>
  <si>
    <t>9991-3 /      1-07-05-110</t>
  </si>
  <si>
    <t>Supply and delivery of Medical Equipment</t>
  </si>
  <si>
    <t>BUB Fund 2019</t>
  </si>
  <si>
    <t>Proposed Seaweeds Post  Harvest Facility (Solar Drier)</t>
  </si>
  <si>
    <t>City Agriculture</t>
  </si>
  <si>
    <t>NP-53.9 - Small Value Procurement</t>
  </si>
  <si>
    <t>5-02-03-070</t>
  </si>
  <si>
    <t>Supply &amp; delivery of Drugs &amp; Medicines</t>
  </si>
  <si>
    <t>5-02-03-080</t>
  </si>
  <si>
    <t>Supply &amp; delivery of Medical, Dental &amp; Lab. Supplies</t>
  </si>
  <si>
    <t>5-02-03-990</t>
  </si>
  <si>
    <t>Supply &amp; delivery of Other Supplies &amp; Materials Expense</t>
  </si>
  <si>
    <t>5-02-99-040-10</t>
  </si>
  <si>
    <t>Supply &amp; delivery of Advertising Expense</t>
  </si>
  <si>
    <t>5-02-99-050</t>
  </si>
  <si>
    <t>Supply &amp; delivery of Rental Expense</t>
  </si>
  <si>
    <t>5-02-99-080</t>
  </si>
  <si>
    <t>Supply &amp; delivery of 40,00 sacks NFA Rice</t>
  </si>
  <si>
    <t>5-02-99-990</t>
  </si>
  <si>
    <t>Supply &amp; delivery of Other MOOE</t>
  </si>
  <si>
    <t>1-07-05-140-99</t>
  </si>
  <si>
    <t>Supply &amp; delivery of Technical and Scientific Equipment</t>
  </si>
  <si>
    <t>-Nothing Follows-</t>
  </si>
  <si>
    <t>Total Approved Supplemental Budget by the Agency Head</t>
  </si>
  <si>
    <t/>
  </si>
  <si>
    <t>Prepared by:</t>
  </si>
  <si>
    <t>HAZEL U. SALAZAR</t>
  </si>
  <si>
    <t>Administrative Officer IV (A.O. II)</t>
  </si>
  <si>
    <t>As to Existence of Appropriation:</t>
  </si>
  <si>
    <t>APPROVED:</t>
  </si>
  <si>
    <t>JOEY VINCENT P. RABANAL, REA</t>
  </si>
  <si>
    <t>MARIA REGINA S. CANTILLO</t>
  </si>
  <si>
    <t>HON. LUCILO R. BAYRON</t>
  </si>
  <si>
    <t>Supervising Administrative Officer</t>
  </si>
  <si>
    <t xml:space="preserve">       City Budget Officer</t>
  </si>
  <si>
    <t xml:space="preserve">            City Mayor</t>
  </si>
  <si>
    <t>Head, BAC Secretariat</t>
  </si>
  <si>
    <t xml:space="preserve">Head of the Procuring Entity </t>
  </si>
  <si>
    <t>Reccomended for Approval by:</t>
  </si>
  <si>
    <t>Engr. JOVENEE C. SAGUN, EnP.</t>
  </si>
  <si>
    <t>City Planning and Development Coordinator</t>
  </si>
  <si>
    <t>BAC Chairperson</t>
  </si>
  <si>
    <t>Engr. ALBERTO P. JIMENEZ</t>
  </si>
  <si>
    <t xml:space="preserve">                     Mr. GEORGE G. VASQUEZ</t>
  </si>
  <si>
    <t>Mr. RAUL MANUEL J. BLAS</t>
  </si>
  <si>
    <t xml:space="preserve">    Dr. DEAN L. PALANCA</t>
  </si>
  <si>
    <t>City Engineer</t>
  </si>
  <si>
    <t xml:space="preserve">           Assistant City Planning &amp; Dev't. Officer</t>
  </si>
  <si>
    <t xml:space="preserve">       City Civil Registrar</t>
  </si>
  <si>
    <t xml:space="preserve">                              </t>
  </si>
  <si>
    <t>Assistant City Health Officer</t>
  </si>
  <si>
    <t>BAC Vice-Chairperson</t>
  </si>
  <si>
    <t xml:space="preserve">                            BAC Member</t>
  </si>
  <si>
    <t xml:space="preserve">             BAC Member</t>
  </si>
  <si>
    <t xml:space="preserve">          BAC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</si>
</sst>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9"/>
      <name val="Arial1"/>
    </font>
    <font>
      <b/>
      <sz val="9"/>
      <name val="Arial1"/>
    </font>
    <font>
      <sz val="9"/>
      <color rgb="FF000000"/>
      <name val="Arial1"/>
    </font>
    <font>
      <sz val="10"/>
      <name val="Arial"/>
      <family val="2"/>
    </font>
    <font>
      <b/>
      <sz val="14"/>
      <color rgb="FF000000"/>
      <name val="Arial1"/>
    </font>
    <font>
      <b/>
      <sz val="12"/>
      <color rgb="FF000000"/>
      <name val="Arial1"/>
    </font>
    <font>
      <sz val="10"/>
      <color rgb="FF000000"/>
      <name val="Arial1"/>
    </font>
    <font>
      <b/>
      <sz val="8"/>
      <color rgb="FF000000"/>
      <name val="Arial1"/>
    </font>
    <font>
      <sz val="8"/>
      <color rgb="FF000000"/>
      <name val="Arial1"/>
    </font>
    <font>
      <b/>
      <sz val="9"/>
      <color rgb="FF000000"/>
      <name val="Arial1"/>
    </font>
    <font>
      <sz val="12"/>
      <color rgb="FF000000"/>
      <name val="Arial1"/>
    </font>
    <font>
      <sz val="11"/>
      <color rgb="FF000000"/>
      <name val="Arial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4" fillId="0" borderId="0"/>
  </cellStyleXfs>
  <cellXfs count="121">
    <xf numFmtId="0" fontId="0" fillId="0" borderId="0" xfId="0"/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2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Fill="1" applyBorder="1" applyAlignment="1" applyProtection="1">
      <alignment horizontal="left" vertical="center"/>
      <protection locked="0"/>
    </xf>
    <xf numFmtId="0" fontId="1" fillId="0" borderId="0" xfId="1" applyNumberFormat="1" applyFont="1" applyFill="1" applyBorder="1" applyAlignment="1" applyProtection="1">
      <alignment vertical="center" wrapText="1"/>
      <protection locked="0"/>
    </xf>
    <xf numFmtId="0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" applyNumberFormat="1" applyFont="1" applyFill="1" applyBorder="1" applyAlignment="1" applyProtection="1">
      <alignment horizontal="left" vertical="center"/>
      <protection locked="0"/>
    </xf>
    <xf numFmtId="43" fontId="1" fillId="0" borderId="0" xfId="1" applyNumberFormat="1" applyFont="1" applyFill="1" applyBorder="1" applyAlignment="1" applyProtection="1">
      <alignment horizontal="left" vertical="center"/>
      <protection locked="0"/>
    </xf>
    <xf numFmtId="0" fontId="5" fillId="3" borderId="0" xfId="0" applyNumberFormat="1" applyFont="1" applyFill="1" applyBorder="1" applyProtection="1">
      <protection locked="0"/>
    </xf>
    <xf numFmtId="0" fontId="6" fillId="3" borderId="0" xfId="0" applyNumberFormat="1" applyFont="1" applyFill="1" applyBorder="1" applyProtection="1">
      <protection locked="0"/>
    </xf>
    <xf numFmtId="0" fontId="5" fillId="3" borderId="0" xfId="0" applyNumberFormat="1" applyFont="1" applyFill="1" applyBorder="1" applyAlignment="1" applyProtection="1">
      <alignment horizontal="left"/>
      <protection locked="0"/>
    </xf>
    <xf numFmtId="0" fontId="6" fillId="3" borderId="0" xfId="0" applyNumberFormat="1" applyFont="1" applyFill="1" applyBorder="1" applyAlignment="1" applyProtection="1">
      <alignment horizontal="left"/>
      <protection locked="0"/>
    </xf>
    <xf numFmtId="0" fontId="5" fillId="3" borderId="0" xfId="0" applyNumberFormat="1" applyFont="1" applyFill="1" applyBorder="1" applyAlignment="1" applyProtection="1">
      <alignment horizontal="center"/>
      <protection locked="0"/>
    </xf>
    <xf numFmtId="0" fontId="7" fillId="3" borderId="0" xfId="0" applyNumberFormat="1" applyFont="1" applyFill="1" applyBorder="1" applyAlignment="1" applyProtection="1">
      <alignment horizontal="center"/>
      <protection locked="0"/>
    </xf>
    <xf numFmtId="0" fontId="7" fillId="3" borderId="0" xfId="0" applyNumberFormat="1" applyFont="1" applyFill="1" applyBorder="1" applyProtection="1">
      <protection locked="0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top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13" xfId="0" applyNumberFormat="1" applyFont="1" applyFill="1" applyBorder="1" applyAlignment="1" applyProtection="1">
      <alignment horizontal="center" vertical="top" wrapText="1"/>
      <protection locked="0"/>
    </xf>
    <xf numFmtId="0" fontId="8" fillId="3" borderId="14" xfId="0" applyNumberFormat="1" applyFont="1" applyFill="1" applyBorder="1" applyAlignment="1" applyProtection="1">
      <alignment horizontal="center" vertical="top" wrapText="1"/>
      <protection locked="0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8" fillId="3" borderId="0" xfId="0" applyNumberFormat="1" applyFont="1" applyFill="1" applyBorder="1" applyAlignment="1" applyProtection="1">
      <alignment horizontal="center" vertical="top" wrapText="1"/>
      <protection locked="0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top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 wrapText="1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8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0" applyNumberFormat="1" applyFont="1" applyFill="1" applyBorder="1" applyAlignment="1" applyProtection="1">
      <alignment vertical="center"/>
      <protection locked="0"/>
    </xf>
    <xf numFmtId="0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NumberFormat="1" applyFont="1" applyFill="1" applyBorder="1" applyAlignment="1" applyProtection="1">
      <alignment horizontal="left" vertical="center" wrapText="1"/>
      <protection locked="0"/>
    </xf>
    <xf numFmtId="0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NumberFormat="1" applyFont="1" applyFill="1" applyBorder="1" applyAlignment="1" applyProtection="1">
      <alignment horizontal="center" vertical="center"/>
      <protection locked="0"/>
    </xf>
    <xf numFmtId="14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NumberFormat="1" applyFont="1" applyFill="1" applyBorder="1" applyAlignment="1" applyProtection="1">
      <alignment horizontal="center" vertical="center"/>
      <protection locked="0"/>
    </xf>
    <xf numFmtId="43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10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22" xfId="0" applyNumberFormat="1" applyFont="1" applyFill="1" applyBorder="1" applyAlignment="1" applyProtection="1">
      <alignment horizontal="center" vertical="center"/>
      <protection locked="0"/>
    </xf>
    <xf numFmtId="0" fontId="3" fillId="3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9" xfId="0" quotePrefix="1" applyFont="1" applyFill="1" applyBorder="1" applyAlignment="1" applyProtection="1">
      <alignment horizontal="center" vertical="center"/>
      <protection locked="0"/>
    </xf>
    <xf numFmtId="43" fontId="3" fillId="0" borderId="9" xfId="0" applyNumberFormat="1" applyFont="1" applyFill="1" applyBorder="1" applyAlignment="1" applyProtection="1">
      <alignment vertical="center"/>
      <protection locked="0"/>
    </xf>
    <xf numFmtId="43" fontId="9" fillId="3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8" xfId="0" applyNumberFormat="1" applyFont="1" applyFill="1" applyBorder="1" applyAlignment="1" applyProtection="1">
      <alignment horizontal="left" vertical="center" wrapText="1"/>
      <protection locked="0"/>
    </xf>
    <xf numFmtId="0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8" xfId="0" applyNumberFormat="1" applyFont="1" applyFill="1" applyBorder="1" applyAlignment="1" applyProtection="1">
      <alignment horizontal="center" vertical="center"/>
      <protection locked="0"/>
    </xf>
    <xf numFmtId="0" fontId="9" fillId="3" borderId="9" xfId="0" applyNumberFormat="1" applyFont="1" applyFill="1" applyBorder="1" applyAlignment="1" applyProtection="1">
      <alignment horizontal="center" vertical="center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43" fontId="9" fillId="3" borderId="8" xfId="0" applyNumberFormat="1" applyFont="1" applyFill="1" applyBorder="1" applyAlignment="1" applyProtection="1">
      <alignment horizontal="center" vertical="center"/>
      <protection locked="0"/>
    </xf>
    <xf numFmtId="0" fontId="9" fillId="3" borderId="10" xfId="0" applyNumberFormat="1" applyFont="1" applyFill="1" applyBorder="1" applyAlignment="1" applyProtection="1">
      <alignment horizontal="center" vertical="center"/>
      <protection locked="0"/>
    </xf>
    <xf numFmtId="0" fontId="9" fillId="3" borderId="11" xfId="0" applyNumberFormat="1" applyFont="1" applyFill="1" applyBorder="1" applyAlignment="1" applyProtection="1">
      <alignment vertical="center"/>
      <protection locked="0"/>
    </xf>
    <xf numFmtId="0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9" xfId="0" quotePrefix="1" applyNumberFormat="1" applyFont="1" applyFill="1" applyBorder="1" applyAlignment="1" applyProtection="1">
      <alignment horizontal="left" vertical="center"/>
      <protection locked="0"/>
    </xf>
    <xf numFmtId="0" fontId="9" fillId="3" borderId="12" xfId="0" applyNumberFormat="1" applyFont="1" applyFill="1" applyBorder="1" applyAlignment="1" applyProtection="1">
      <alignment horizontal="center"/>
      <protection locked="0"/>
    </xf>
    <xf numFmtId="0" fontId="9" fillId="3" borderId="9" xfId="0" quotePrefix="1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Protection="1"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left"/>
      <protection locked="0"/>
    </xf>
    <xf numFmtId="0" fontId="9" fillId="3" borderId="9" xfId="0" applyNumberFormat="1" applyFont="1" applyFill="1" applyBorder="1" applyAlignment="1" applyProtection="1">
      <protection locked="0"/>
    </xf>
    <xf numFmtId="43" fontId="9" fillId="3" borderId="9" xfId="0" applyNumberFormat="1" applyFont="1" applyFill="1" applyBorder="1" applyAlignment="1" applyProtection="1">
      <alignment horizontal="center"/>
      <protection locked="0"/>
    </xf>
    <xf numFmtId="0" fontId="9" fillId="3" borderId="11" xfId="0" applyNumberFormat="1" applyFont="1" applyFill="1" applyBorder="1" applyProtection="1">
      <protection locked="0"/>
    </xf>
    <xf numFmtId="0" fontId="9" fillId="3" borderId="0" xfId="0" applyNumberFormat="1" applyFont="1" applyFill="1" applyBorder="1" applyProtection="1">
      <protection locked="0"/>
    </xf>
    <xf numFmtId="0" fontId="9" fillId="3" borderId="21" xfId="0" applyNumberFormat="1" applyFont="1" applyFill="1" applyBorder="1" applyProtection="1">
      <protection locked="0"/>
    </xf>
    <xf numFmtId="0" fontId="9" fillId="3" borderId="22" xfId="0" applyNumberFormat="1" applyFont="1" applyFill="1" applyBorder="1" applyProtection="1">
      <protection locked="0"/>
    </xf>
    <xf numFmtId="0" fontId="9" fillId="3" borderId="21" xfId="0" applyNumberFormat="1" applyFont="1" applyFill="1" applyBorder="1" applyAlignment="1" applyProtection="1">
      <alignment horizontal="center"/>
      <protection locked="0"/>
    </xf>
    <xf numFmtId="0" fontId="9" fillId="3" borderId="22" xfId="0" applyNumberFormat="1" applyFont="1" applyFill="1" applyBorder="1" applyAlignment="1" applyProtection="1">
      <alignment horizontal="center"/>
      <protection locked="0"/>
    </xf>
    <xf numFmtId="0" fontId="9" fillId="3" borderId="23" xfId="0" applyNumberFormat="1" applyFont="1" applyFill="1" applyBorder="1" applyProtection="1">
      <protection locked="0"/>
    </xf>
    <xf numFmtId="0" fontId="10" fillId="3" borderId="9" xfId="0" applyNumberFormat="1" applyFont="1" applyFill="1" applyBorder="1" applyAlignment="1" applyProtection="1">
      <alignment vertical="center" wrapText="1"/>
      <protection locked="0"/>
    </xf>
    <xf numFmtId="0" fontId="9" fillId="3" borderId="9" xfId="0" quotePrefix="1" applyNumberFormat="1" applyFont="1" applyFill="1" applyBorder="1" applyProtection="1">
      <protection locked="0"/>
    </xf>
    <xf numFmtId="0" fontId="11" fillId="3" borderId="0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Protection="1">
      <protection locked="0"/>
    </xf>
    <xf numFmtId="43" fontId="1" fillId="2" borderId="0" xfId="0" applyNumberFormat="1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43" fontId="3" fillId="2" borderId="0" xfId="0" applyNumberFormat="1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Protection="1"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43" fontId="2" fillId="2" borderId="0" xfId="0" applyNumberFormat="1" applyFont="1" applyFill="1" applyBorder="1" applyProtection="1">
      <protection locked="0"/>
    </xf>
    <xf numFmtId="43" fontId="1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43" fontId="3" fillId="2" borderId="0" xfId="0" applyNumberFormat="1" applyFont="1" applyFill="1" applyBorder="1" applyAlignment="1" applyProtection="1">
      <alignment vertical="center"/>
      <protection locked="0"/>
    </xf>
    <xf numFmtId="0" fontId="3" fillId="3" borderId="0" xfId="0" applyNumberFormat="1" applyFont="1" applyFill="1" applyBorder="1" applyProtection="1">
      <protection locked="0"/>
    </xf>
    <xf numFmtId="0" fontId="12" fillId="3" borderId="0" xfId="0" applyNumberFormat="1" applyFont="1" applyFill="1" applyBorder="1" applyProtection="1">
      <protection locked="0"/>
    </xf>
  </cellXfs>
  <cellStyles count="2">
    <cellStyle name="Normal" xfId="0" builtinId="0"/>
    <cellStyle name="Normal 2" xfId="1"/>
  </cellStyles>
  <dxfs count="82"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38</xdr:row>
      <xdr:rowOff>47625</xdr:rowOff>
    </xdr:from>
    <xdr:to>
      <xdr:col>1</xdr:col>
      <xdr:colOff>1381125</xdr:colOff>
      <xdr:row>44</xdr:row>
      <xdr:rowOff>85725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3325475"/>
          <a:ext cx="11620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29</xdr:row>
      <xdr:rowOff>28575</xdr:rowOff>
    </xdr:from>
    <xdr:to>
      <xdr:col>1</xdr:col>
      <xdr:colOff>800100</xdr:colOff>
      <xdr:row>34</xdr:row>
      <xdr:rowOff>114300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963400"/>
          <a:ext cx="361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762000</xdr:colOff>
      <xdr:row>40</xdr:row>
      <xdr:rowOff>9525</xdr:rowOff>
    </xdr:from>
    <xdr:to>
      <xdr:col>11</xdr:col>
      <xdr:colOff>942975</xdr:colOff>
      <xdr:row>43</xdr:row>
      <xdr:rowOff>0</xdr:rowOff>
    </xdr:to>
    <xdr:pic>
      <xdr:nvPicPr>
        <xdr:cNvPr id="4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13573125"/>
          <a:ext cx="1809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39</xdr:row>
      <xdr:rowOff>133350</xdr:rowOff>
    </xdr:from>
    <xdr:to>
      <xdr:col>4</xdr:col>
      <xdr:colOff>762000</xdr:colOff>
      <xdr:row>42</xdr:row>
      <xdr:rowOff>57150</xdr:rowOff>
    </xdr:to>
    <xdr:pic>
      <xdr:nvPicPr>
        <xdr:cNvPr id="5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3554075"/>
          <a:ext cx="1209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35</xdr:row>
      <xdr:rowOff>28575</xdr:rowOff>
    </xdr:from>
    <xdr:to>
      <xdr:col>1</xdr:col>
      <xdr:colOff>1266825</xdr:colOff>
      <xdr:row>38</xdr:row>
      <xdr:rowOff>28575</xdr:rowOff>
    </xdr:to>
    <xdr:pic>
      <xdr:nvPicPr>
        <xdr:cNvPr id="6" name="Picture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801600"/>
          <a:ext cx="1304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190500</xdr:colOff>
      <xdr:row>39</xdr:row>
      <xdr:rowOff>104775</xdr:rowOff>
    </xdr:from>
    <xdr:to>
      <xdr:col>8</xdr:col>
      <xdr:colOff>38100</xdr:colOff>
      <xdr:row>42</xdr:row>
      <xdr:rowOff>0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3525500"/>
          <a:ext cx="1095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399222</xdr:colOff>
      <xdr:row>26</xdr:row>
      <xdr:rowOff>47625</xdr:rowOff>
    </xdr:from>
    <xdr:to>
      <xdr:col>11</xdr:col>
      <xdr:colOff>46797</xdr:colOff>
      <xdr:row>34</xdr:row>
      <xdr:rowOff>104775</xdr:rowOff>
    </xdr:to>
    <xdr:pic>
      <xdr:nvPicPr>
        <xdr:cNvPr id="8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8847" y="11668125"/>
          <a:ext cx="7048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27</xdr:row>
      <xdr:rowOff>121340</xdr:rowOff>
    </xdr:from>
    <xdr:to>
      <xdr:col>4</xdr:col>
      <xdr:colOff>1114425</xdr:colOff>
      <xdr:row>34</xdr:row>
      <xdr:rowOff>111815</xdr:rowOff>
    </xdr:to>
    <xdr:pic>
      <xdr:nvPicPr>
        <xdr:cNvPr id="9" name="Picture 5" descr="Regina Cantillo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1932340"/>
          <a:ext cx="1076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Supplemental%20Procurement%20Pl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inz\Desktop\Supplemental%20APP%202020\Supplemental%20FY%202020%20APP%20_%20Solar%20Dry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C-Sec-Hazel\Documents\My%20City%20BAC%20Files\My%20Admin%20Files\GPPB%20FORMS\NEW%20APP%20Format%20(EPA)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"/>
      <sheetName val="how_to_fill_out-definitions"/>
      <sheetName val="data_validation"/>
    </sheetNames>
    <sheetDataSet>
      <sheetData sheetId="0" refreshError="1"/>
      <sheetData sheetId="1" refreshError="1"/>
      <sheetData sheetId="2">
        <row r="1">
          <cell r="A1" t="str">
            <v>Competitive Bidding</v>
          </cell>
        </row>
        <row r="2">
          <cell r="A2" t="str">
            <v>Limited Source Bidding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"/>
      <sheetName val="how_to_fill_out-definitions"/>
      <sheetName val="data_validation"/>
    </sheetNames>
    <sheetDataSet>
      <sheetData sheetId="0" refreshError="1"/>
      <sheetData sheetId="1" refreshError="1"/>
      <sheetData sheetId="2" refreshError="1">
        <row r="1">
          <cell r="A1" t="str">
            <v>Competitive Bidding</v>
          </cell>
        </row>
        <row r="2">
          <cell r="A2" t="str">
            <v>Limited Source Bidding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"/>
      <sheetName val="how_to_fill_out-definitions"/>
      <sheetName val="data_validation"/>
    </sheetNames>
    <sheetDataSet>
      <sheetData sheetId="0" refreshError="1"/>
      <sheetData sheetId="1" refreshError="1"/>
      <sheetData sheetId="2" refreshError="1">
        <row r="1">
          <cell r="A1" t="str">
            <v>Competitive Bidding</v>
          </cell>
        </row>
        <row r="2">
          <cell r="A2" t="str">
            <v>Limited Source Bidding</v>
          </cell>
        </row>
        <row r="5">
          <cell r="A5" t="str">
            <v>Shopping</v>
          </cell>
        </row>
        <row r="6">
          <cell r="A6" t="str">
            <v>NP-53.1 Two Failed Biddings</v>
          </cell>
        </row>
        <row r="14">
          <cell r="A14" t="str">
            <v>NP-53.9 - Small Value Procurement</v>
          </cell>
        </row>
        <row r="16">
          <cell r="A16" t="str">
            <v>NP-53.11 NGO Participation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1"/>
  <sheetViews>
    <sheetView tabSelected="1" view="pageBreakPreview" zoomScale="60" zoomScaleNormal="100" workbookViewId="0">
      <selection activeCell="C49" sqref="C49"/>
    </sheetView>
  </sheetViews>
  <sheetFormatPr defaultColWidth="9.5703125" defaultRowHeight="14.25"/>
  <cols>
    <col min="1" max="1" width="8.85546875" style="120" customWidth="1"/>
    <col min="2" max="2" width="37.28515625" style="120" customWidth="1"/>
    <col min="3" max="3" width="9.42578125" style="120" customWidth="1"/>
    <col min="4" max="4" width="8.7109375" style="120" customWidth="1"/>
    <col min="5" max="5" width="17.7109375" style="120" customWidth="1"/>
    <col min="6" max="7" width="7.7109375" style="120" customWidth="1"/>
    <col min="8" max="9" width="11" style="120" customWidth="1"/>
    <col min="10" max="10" width="7" style="120" customWidth="1"/>
    <col min="11" max="11" width="15.85546875" style="120" customWidth="1"/>
    <col min="12" max="12" width="16.85546875" style="120" customWidth="1"/>
    <col min="13" max="13" width="13.140625" style="120" bestFit="1" customWidth="1"/>
    <col min="14" max="14" width="16.85546875" style="120" customWidth="1"/>
    <col min="15" max="43" width="0" style="120" hidden="1" customWidth="1"/>
    <col min="44" max="16384" width="9.5703125" style="120"/>
  </cols>
  <sheetData>
    <row r="1" spans="1:43" s="18" customFormat="1" ht="18">
      <c r="B1" s="19"/>
      <c r="D1" s="20"/>
      <c r="E1" s="21" t="s">
        <v>0</v>
      </c>
      <c r="K1" s="22"/>
      <c r="L1" s="22"/>
      <c r="M1" s="22"/>
      <c r="O1" s="20" t="s">
        <v>1</v>
      </c>
      <c r="AD1" s="22"/>
      <c r="AE1" s="22"/>
      <c r="AF1" s="22"/>
      <c r="AG1" s="22"/>
    </row>
    <row r="2" spans="1:43" s="18" customFormat="1" ht="18">
      <c r="C2" s="20"/>
      <c r="D2" s="18" t="s">
        <v>2</v>
      </c>
      <c r="K2" s="22"/>
      <c r="L2" s="22"/>
      <c r="M2" s="22"/>
      <c r="O2" s="20"/>
      <c r="AD2" s="22"/>
      <c r="AE2" s="22"/>
      <c r="AF2" s="22"/>
      <c r="AG2" s="22"/>
    </row>
    <row r="3" spans="1:43" s="24" customFormat="1" ht="24" customHeight="1" thickBot="1">
      <c r="A3" s="23"/>
      <c r="K3" s="23"/>
      <c r="L3" s="23"/>
      <c r="M3" s="23"/>
      <c r="AD3" s="23"/>
      <c r="AE3" s="23"/>
      <c r="AF3" s="23"/>
      <c r="AG3" s="23"/>
    </row>
    <row r="4" spans="1:43" s="33" customFormat="1" ht="22.15" customHeight="1" thickBot="1">
      <c r="A4" s="25" t="s">
        <v>3</v>
      </c>
      <c r="B4" s="26" t="s">
        <v>4</v>
      </c>
      <c r="C4" s="26" t="s">
        <v>5</v>
      </c>
      <c r="D4" s="27" t="s">
        <v>6</v>
      </c>
      <c r="E4" s="26" t="s">
        <v>7</v>
      </c>
      <c r="F4" s="26" t="s">
        <v>8</v>
      </c>
      <c r="G4" s="26"/>
      <c r="H4" s="26"/>
      <c r="I4" s="26"/>
      <c r="J4" s="26" t="s">
        <v>9</v>
      </c>
      <c r="K4" s="26" t="s">
        <v>10</v>
      </c>
      <c r="L4" s="26"/>
      <c r="M4" s="26"/>
      <c r="N4" s="28" t="s">
        <v>11</v>
      </c>
      <c r="O4" s="29" t="s">
        <v>12</v>
      </c>
      <c r="P4" s="30" t="s">
        <v>7</v>
      </c>
      <c r="Q4" s="31" t="s">
        <v>8</v>
      </c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0" t="s">
        <v>9</v>
      </c>
      <c r="AD4" s="31" t="s">
        <v>13</v>
      </c>
      <c r="AE4" s="31"/>
      <c r="AF4" s="31"/>
      <c r="AG4" s="30" t="s">
        <v>14</v>
      </c>
      <c r="AH4" s="31" t="s">
        <v>15</v>
      </c>
      <c r="AI4" s="31"/>
      <c r="AJ4" s="31"/>
      <c r="AK4" s="31"/>
      <c r="AL4" s="31"/>
      <c r="AM4" s="31"/>
      <c r="AN4" s="31"/>
      <c r="AO4" s="31"/>
      <c r="AP4" s="31"/>
      <c r="AQ4" s="32" t="s">
        <v>16</v>
      </c>
    </row>
    <row r="5" spans="1:43" s="43" customFormat="1" ht="45.6" customHeight="1" thickTop="1" thickBot="1">
      <c r="A5" s="34"/>
      <c r="B5" s="35"/>
      <c r="C5" s="35"/>
      <c r="D5" s="36"/>
      <c r="E5" s="35"/>
      <c r="F5" s="37" t="s">
        <v>17</v>
      </c>
      <c r="G5" s="37" t="s">
        <v>18</v>
      </c>
      <c r="H5" s="37" t="s">
        <v>19</v>
      </c>
      <c r="I5" s="37" t="s">
        <v>20</v>
      </c>
      <c r="J5" s="35"/>
      <c r="K5" s="37" t="s">
        <v>21</v>
      </c>
      <c r="L5" s="37" t="s">
        <v>22</v>
      </c>
      <c r="M5" s="37" t="s">
        <v>23</v>
      </c>
      <c r="N5" s="38"/>
      <c r="O5" s="29"/>
      <c r="P5" s="39"/>
      <c r="Q5" s="40" t="s">
        <v>24</v>
      </c>
      <c r="R5" s="41" t="s">
        <v>25</v>
      </c>
      <c r="S5" s="42" t="s">
        <v>26</v>
      </c>
      <c r="T5" s="42" t="s">
        <v>27</v>
      </c>
      <c r="U5" s="42" t="s">
        <v>28</v>
      </c>
      <c r="V5" s="42" t="s">
        <v>29</v>
      </c>
      <c r="W5" s="42" t="s">
        <v>30</v>
      </c>
      <c r="X5" s="42" t="s">
        <v>31</v>
      </c>
      <c r="Y5" s="42" t="s">
        <v>20</v>
      </c>
      <c r="Z5" s="42" t="s">
        <v>32</v>
      </c>
      <c r="AA5" s="42" t="s">
        <v>33</v>
      </c>
      <c r="AB5" s="42" t="s">
        <v>34</v>
      </c>
      <c r="AC5" s="30"/>
      <c r="AD5" s="41" t="s">
        <v>21</v>
      </c>
      <c r="AE5" s="42" t="s">
        <v>22</v>
      </c>
      <c r="AF5" s="40" t="s">
        <v>23</v>
      </c>
      <c r="AG5" s="30"/>
      <c r="AH5" s="41" t="s">
        <v>35</v>
      </c>
      <c r="AI5" s="42" t="s">
        <v>26</v>
      </c>
      <c r="AJ5" s="42" t="s">
        <v>27</v>
      </c>
      <c r="AK5" s="42" t="s">
        <v>28</v>
      </c>
      <c r="AL5" s="42" t="s">
        <v>29</v>
      </c>
      <c r="AM5" s="42" t="s">
        <v>30</v>
      </c>
      <c r="AN5" s="42" t="s">
        <v>31</v>
      </c>
      <c r="AO5" s="42" t="s">
        <v>20</v>
      </c>
      <c r="AP5" s="42" t="s">
        <v>33</v>
      </c>
      <c r="AQ5" s="32"/>
    </row>
    <row r="6" spans="1:43" s="52" customFormat="1" ht="45.6" customHeight="1">
      <c r="A6" s="44" t="s">
        <v>36</v>
      </c>
      <c r="B6" s="45" t="s">
        <v>37</v>
      </c>
      <c r="C6" s="46" t="s">
        <v>38</v>
      </c>
      <c r="D6" s="47" t="s">
        <v>39</v>
      </c>
      <c r="E6" s="46" t="s">
        <v>40</v>
      </c>
      <c r="F6" s="48" t="s">
        <v>41</v>
      </c>
      <c r="G6" s="49" t="str">
        <f>IF(E6="","",IF((OR(E6=[1]data_validation!A$1,E6=[1]data_validation!A$2)),"Indicate Date","N/A"))</f>
        <v>N/A</v>
      </c>
      <c r="H6" s="48">
        <v>43909</v>
      </c>
      <c r="I6" s="48">
        <v>43909</v>
      </c>
      <c r="J6" s="47" t="s">
        <v>42</v>
      </c>
      <c r="K6" s="50">
        <f t="shared" ref="K6:K9" si="0">SUM(L6:M6)</f>
        <v>6250000</v>
      </c>
      <c r="L6" s="50">
        <v>6250000</v>
      </c>
      <c r="M6" s="50"/>
      <c r="N6" s="51"/>
      <c r="P6" s="53"/>
      <c r="Q6" s="53"/>
      <c r="R6" s="53"/>
      <c r="S6" s="53"/>
      <c r="T6" s="53"/>
      <c r="U6" s="53"/>
      <c r="V6" s="53"/>
      <c r="W6" s="54"/>
      <c r="X6" s="53"/>
      <c r="Y6" s="53"/>
      <c r="Z6" s="53"/>
      <c r="AA6" s="53"/>
      <c r="AB6" s="53"/>
      <c r="AC6" s="55"/>
      <c r="AD6" s="53"/>
      <c r="AE6" s="53"/>
      <c r="AF6" s="55"/>
      <c r="AG6" s="53"/>
      <c r="AH6" s="53"/>
      <c r="AI6" s="53"/>
      <c r="AJ6" s="53"/>
      <c r="AK6" s="53"/>
      <c r="AL6" s="53"/>
      <c r="AM6" s="53"/>
      <c r="AN6" s="53"/>
      <c r="AO6" s="53"/>
      <c r="AP6" s="55"/>
      <c r="AQ6" s="56"/>
    </row>
    <row r="7" spans="1:43" s="52" customFormat="1" ht="45.6" customHeight="1">
      <c r="A7" s="44" t="s">
        <v>36</v>
      </c>
      <c r="B7" s="45" t="s">
        <v>37</v>
      </c>
      <c r="C7" s="46" t="s">
        <v>38</v>
      </c>
      <c r="D7" s="47" t="s">
        <v>39</v>
      </c>
      <c r="E7" s="46" t="s">
        <v>40</v>
      </c>
      <c r="F7" s="48" t="s">
        <v>41</v>
      </c>
      <c r="G7" s="49" t="str">
        <f>IF(E7="","",IF((OR(E7=[1]data_validation!A$1,E7=[1]data_validation!A$2)),"Indicate Date","N/A"))</f>
        <v>N/A</v>
      </c>
      <c r="H7" s="48">
        <v>43909</v>
      </c>
      <c r="I7" s="48">
        <v>43909</v>
      </c>
      <c r="J7" s="47" t="s">
        <v>42</v>
      </c>
      <c r="K7" s="50">
        <f t="shared" si="0"/>
        <v>6250000</v>
      </c>
      <c r="L7" s="50">
        <v>6250000</v>
      </c>
      <c r="M7" s="50"/>
      <c r="N7" s="51"/>
      <c r="P7" s="53"/>
      <c r="Q7" s="53"/>
      <c r="R7" s="53"/>
      <c r="S7" s="53"/>
      <c r="T7" s="53"/>
      <c r="U7" s="53"/>
      <c r="V7" s="53"/>
      <c r="W7" s="54"/>
      <c r="X7" s="53"/>
      <c r="Y7" s="53"/>
      <c r="Z7" s="53"/>
      <c r="AA7" s="53"/>
      <c r="AB7" s="53"/>
      <c r="AC7" s="55"/>
      <c r="AD7" s="53"/>
      <c r="AE7" s="53"/>
      <c r="AF7" s="55"/>
      <c r="AG7" s="53"/>
      <c r="AH7" s="53"/>
      <c r="AI7" s="53"/>
      <c r="AJ7" s="53"/>
      <c r="AK7" s="53"/>
      <c r="AL7" s="53"/>
      <c r="AM7" s="53"/>
      <c r="AN7" s="53"/>
      <c r="AO7" s="53"/>
      <c r="AP7" s="55"/>
      <c r="AQ7" s="56"/>
    </row>
    <row r="8" spans="1:43" s="52" customFormat="1" ht="45.6" customHeight="1">
      <c r="A8" s="44" t="s">
        <v>36</v>
      </c>
      <c r="B8" s="45" t="s">
        <v>37</v>
      </c>
      <c r="C8" s="46" t="s">
        <v>38</v>
      </c>
      <c r="D8" s="47" t="s">
        <v>39</v>
      </c>
      <c r="E8" s="46" t="s">
        <v>40</v>
      </c>
      <c r="F8" s="48" t="s">
        <v>41</v>
      </c>
      <c r="G8" s="49" t="str">
        <f>IF(E8="","",IF((OR(E8=[1]data_validation!A$1,E8=[1]data_validation!A$2)),"Indicate Date","N/A"))</f>
        <v>N/A</v>
      </c>
      <c r="H8" s="48">
        <v>43909</v>
      </c>
      <c r="I8" s="48">
        <v>43909</v>
      </c>
      <c r="J8" s="47" t="s">
        <v>42</v>
      </c>
      <c r="K8" s="50">
        <f t="shared" si="0"/>
        <v>6250000</v>
      </c>
      <c r="L8" s="50">
        <v>6250000</v>
      </c>
      <c r="M8" s="50"/>
      <c r="N8" s="51"/>
      <c r="P8" s="53"/>
      <c r="Q8" s="53"/>
      <c r="R8" s="53"/>
      <c r="S8" s="53"/>
      <c r="T8" s="53"/>
      <c r="U8" s="53"/>
      <c r="V8" s="53"/>
      <c r="W8" s="54"/>
      <c r="X8" s="53"/>
      <c r="Y8" s="53"/>
      <c r="Z8" s="53"/>
      <c r="AA8" s="53"/>
      <c r="AB8" s="53"/>
      <c r="AC8" s="55"/>
      <c r="AD8" s="53"/>
      <c r="AE8" s="53"/>
      <c r="AF8" s="55"/>
      <c r="AG8" s="53"/>
      <c r="AH8" s="53"/>
      <c r="AI8" s="53"/>
      <c r="AJ8" s="53"/>
      <c r="AK8" s="53"/>
      <c r="AL8" s="53"/>
      <c r="AM8" s="53"/>
      <c r="AN8" s="53"/>
      <c r="AO8" s="53"/>
      <c r="AP8" s="55"/>
      <c r="AQ8" s="56"/>
    </row>
    <row r="9" spans="1:43" s="52" customFormat="1" ht="45.6" customHeight="1">
      <c r="A9" s="44" t="s">
        <v>36</v>
      </c>
      <c r="B9" s="45" t="s">
        <v>37</v>
      </c>
      <c r="C9" s="46" t="s">
        <v>38</v>
      </c>
      <c r="D9" s="47" t="s">
        <v>39</v>
      </c>
      <c r="E9" s="46" t="s">
        <v>40</v>
      </c>
      <c r="F9" s="48" t="s">
        <v>41</v>
      </c>
      <c r="G9" s="49" t="str">
        <f>IF(E9="","",IF((OR(E9=[1]data_validation!A$1,E9=[1]data_validation!A$2)),"Indicate Date","N/A"))</f>
        <v>N/A</v>
      </c>
      <c r="H9" s="48">
        <v>43909</v>
      </c>
      <c r="I9" s="48">
        <v>43909</v>
      </c>
      <c r="J9" s="47" t="s">
        <v>42</v>
      </c>
      <c r="K9" s="50">
        <f t="shared" si="0"/>
        <v>6250000</v>
      </c>
      <c r="L9" s="50">
        <v>6250000</v>
      </c>
      <c r="M9" s="50"/>
      <c r="N9" s="51"/>
      <c r="P9" s="53"/>
      <c r="Q9" s="53"/>
      <c r="R9" s="53"/>
      <c r="S9" s="53"/>
      <c r="T9" s="53"/>
      <c r="U9" s="53"/>
      <c r="V9" s="53"/>
      <c r="W9" s="54"/>
      <c r="X9" s="53"/>
      <c r="Y9" s="53"/>
      <c r="Z9" s="53"/>
      <c r="AA9" s="53"/>
      <c r="AB9" s="53"/>
      <c r="AC9" s="55"/>
      <c r="AD9" s="53"/>
      <c r="AE9" s="53"/>
      <c r="AF9" s="55"/>
      <c r="AG9" s="53"/>
      <c r="AH9" s="53"/>
      <c r="AI9" s="53"/>
      <c r="AJ9" s="53"/>
      <c r="AK9" s="53"/>
      <c r="AL9" s="53"/>
      <c r="AM9" s="53"/>
      <c r="AN9" s="53"/>
      <c r="AO9" s="53"/>
      <c r="AP9" s="55"/>
      <c r="AQ9" s="56"/>
    </row>
    <row r="10" spans="1:43" s="52" customFormat="1" ht="45.6" customHeight="1">
      <c r="A10" s="44" t="s">
        <v>43</v>
      </c>
      <c r="B10" s="57" t="s">
        <v>44</v>
      </c>
      <c r="C10" s="58" t="s">
        <v>45</v>
      </c>
      <c r="D10" s="59" t="s">
        <v>39</v>
      </c>
      <c r="E10" s="46" t="s">
        <v>46</v>
      </c>
      <c r="F10" s="59" t="s">
        <v>41</v>
      </c>
      <c r="G10" s="59" t="s">
        <v>41</v>
      </c>
      <c r="H10" s="60" t="s">
        <v>47</v>
      </c>
      <c r="I10" s="60" t="s">
        <v>47</v>
      </c>
      <c r="J10" s="59" t="s">
        <v>42</v>
      </c>
      <c r="K10" s="61">
        <f>L10+M10</f>
        <v>230000000</v>
      </c>
      <c r="L10" s="61">
        <v>230000000</v>
      </c>
      <c r="M10" s="62"/>
      <c r="N10" s="51"/>
      <c r="P10" s="53"/>
      <c r="Q10" s="53"/>
      <c r="R10" s="53"/>
      <c r="S10" s="53"/>
      <c r="T10" s="53"/>
      <c r="U10" s="53"/>
      <c r="V10" s="53"/>
      <c r="W10" s="54"/>
      <c r="X10" s="53"/>
      <c r="Y10" s="53"/>
      <c r="Z10" s="53"/>
      <c r="AA10" s="53"/>
      <c r="AB10" s="53"/>
      <c r="AC10" s="55"/>
      <c r="AD10" s="53"/>
      <c r="AE10" s="53"/>
      <c r="AF10" s="55"/>
      <c r="AG10" s="53"/>
      <c r="AH10" s="53"/>
      <c r="AI10" s="53"/>
      <c r="AJ10" s="53"/>
      <c r="AK10" s="53"/>
      <c r="AL10" s="53"/>
      <c r="AM10" s="53"/>
      <c r="AN10" s="53"/>
      <c r="AO10" s="53"/>
      <c r="AP10" s="55"/>
      <c r="AQ10" s="56"/>
    </row>
    <row r="11" spans="1:43" s="52" customFormat="1" ht="45.6" customHeight="1">
      <c r="A11" s="44" t="s">
        <v>48</v>
      </c>
      <c r="B11" s="63" t="s">
        <v>49</v>
      </c>
      <c r="C11" s="58" t="s">
        <v>45</v>
      </c>
      <c r="D11" s="59" t="s">
        <v>39</v>
      </c>
      <c r="E11" s="46" t="s">
        <v>46</v>
      </c>
      <c r="F11" s="59" t="s">
        <v>41</v>
      </c>
      <c r="G11" s="59" t="s">
        <v>41</v>
      </c>
      <c r="H11" s="60" t="s">
        <v>50</v>
      </c>
      <c r="I11" s="60" t="s">
        <v>50</v>
      </c>
      <c r="J11" s="59" t="s">
        <v>42</v>
      </c>
      <c r="K11" s="61">
        <f t="shared" ref="K11:K12" si="1">L11+M11</f>
        <v>9500000</v>
      </c>
      <c r="L11" s="61">
        <v>9500000</v>
      </c>
      <c r="M11" s="62"/>
      <c r="N11" s="51"/>
      <c r="P11" s="53"/>
      <c r="Q11" s="53"/>
      <c r="R11" s="53"/>
      <c r="S11" s="53"/>
      <c r="T11" s="53"/>
      <c r="U11" s="53"/>
      <c r="V11" s="53"/>
      <c r="W11" s="54"/>
      <c r="X11" s="53"/>
      <c r="Y11" s="53"/>
      <c r="Z11" s="53"/>
      <c r="AA11" s="53"/>
      <c r="AB11" s="53"/>
      <c r="AC11" s="55"/>
      <c r="AD11" s="53"/>
      <c r="AE11" s="53"/>
      <c r="AF11" s="55"/>
      <c r="AG11" s="53"/>
      <c r="AH11" s="53"/>
      <c r="AI11" s="53"/>
      <c r="AJ11" s="53"/>
      <c r="AK11" s="53"/>
      <c r="AL11" s="53"/>
      <c r="AM11" s="53"/>
      <c r="AN11" s="53"/>
      <c r="AO11" s="53"/>
      <c r="AP11" s="55"/>
      <c r="AQ11" s="56"/>
    </row>
    <row r="12" spans="1:43" s="52" customFormat="1" ht="45.6" customHeight="1">
      <c r="A12" s="44" t="s">
        <v>51</v>
      </c>
      <c r="B12" s="63" t="s">
        <v>52</v>
      </c>
      <c r="C12" s="58" t="s">
        <v>45</v>
      </c>
      <c r="D12" s="59" t="s">
        <v>39</v>
      </c>
      <c r="E12" s="46" t="s">
        <v>46</v>
      </c>
      <c r="F12" s="59" t="s">
        <v>41</v>
      </c>
      <c r="G12" s="59" t="s">
        <v>41</v>
      </c>
      <c r="H12" s="60" t="s">
        <v>50</v>
      </c>
      <c r="I12" s="60" t="s">
        <v>50</v>
      </c>
      <c r="J12" s="59" t="s">
        <v>42</v>
      </c>
      <c r="K12" s="61">
        <f t="shared" si="1"/>
        <v>9124308</v>
      </c>
      <c r="L12" s="62"/>
      <c r="M12" s="61">
        <v>9124308</v>
      </c>
      <c r="N12" s="51"/>
      <c r="P12" s="53"/>
      <c r="Q12" s="53"/>
      <c r="R12" s="53"/>
      <c r="S12" s="53"/>
      <c r="T12" s="53"/>
      <c r="U12" s="53"/>
      <c r="V12" s="53"/>
      <c r="W12" s="54"/>
      <c r="X12" s="53"/>
      <c r="Y12" s="53"/>
      <c r="Z12" s="53"/>
      <c r="AA12" s="53"/>
      <c r="AB12" s="53"/>
      <c r="AC12" s="55"/>
      <c r="AD12" s="53"/>
      <c r="AE12" s="53"/>
      <c r="AF12" s="55"/>
      <c r="AG12" s="53"/>
      <c r="AH12" s="53"/>
      <c r="AI12" s="53"/>
      <c r="AJ12" s="53"/>
      <c r="AK12" s="53"/>
      <c r="AL12" s="53"/>
      <c r="AM12" s="53"/>
      <c r="AN12" s="53"/>
      <c r="AO12" s="53"/>
      <c r="AP12" s="55"/>
      <c r="AQ12" s="56"/>
    </row>
    <row r="13" spans="1:43" s="52" customFormat="1" ht="45.6" customHeight="1">
      <c r="A13" s="44" t="s">
        <v>53</v>
      </c>
      <c r="B13" s="45" t="s">
        <v>54</v>
      </c>
      <c r="C13" s="46" t="s">
        <v>55</v>
      </c>
      <c r="D13" s="47" t="s">
        <v>39</v>
      </c>
      <c r="E13" s="46" t="s">
        <v>56</v>
      </c>
      <c r="F13" s="48">
        <v>44107</v>
      </c>
      <c r="G13" s="49" t="str">
        <f>IF(E13="","",IF((OR(E13=[2]data_validation!A$1,E13=[2]data_validation!A$2)),"Indicate Date","N/A"))</f>
        <v>N/A</v>
      </c>
      <c r="H13" s="48">
        <v>43865</v>
      </c>
      <c r="I13" s="48">
        <v>43894</v>
      </c>
      <c r="J13" s="47" t="s">
        <v>42</v>
      </c>
      <c r="K13" s="50">
        <f t="shared" ref="K13:K21" si="2">SUM(L13:M13)</f>
        <v>853814.4</v>
      </c>
      <c r="L13" s="50">
        <v>0</v>
      </c>
      <c r="M13" s="50">
        <v>853814.4</v>
      </c>
      <c r="N13" s="51"/>
      <c r="P13" s="53"/>
      <c r="Q13" s="53"/>
      <c r="R13" s="53"/>
      <c r="S13" s="53"/>
      <c r="T13" s="53"/>
      <c r="U13" s="53"/>
      <c r="V13" s="53"/>
      <c r="W13" s="54"/>
      <c r="X13" s="53"/>
      <c r="Y13" s="53"/>
      <c r="Z13" s="53"/>
      <c r="AA13" s="53"/>
      <c r="AB13" s="53"/>
      <c r="AC13" s="55"/>
      <c r="AD13" s="53"/>
      <c r="AE13" s="53"/>
      <c r="AF13" s="55"/>
      <c r="AG13" s="53"/>
      <c r="AH13" s="53"/>
      <c r="AI13" s="53"/>
      <c r="AJ13" s="53"/>
      <c r="AK13" s="53"/>
      <c r="AL13" s="53"/>
      <c r="AM13" s="53"/>
      <c r="AN13" s="53"/>
      <c r="AO13" s="53"/>
      <c r="AP13" s="55"/>
      <c r="AQ13" s="56"/>
    </row>
    <row r="14" spans="1:43" s="52" customFormat="1" ht="45.6" customHeight="1">
      <c r="A14" s="64" t="s">
        <v>57</v>
      </c>
      <c r="B14" s="65" t="s">
        <v>58</v>
      </c>
      <c r="C14" s="66" t="s">
        <v>45</v>
      </c>
      <c r="D14" s="67" t="s">
        <v>39</v>
      </c>
      <c r="E14" s="66" t="s">
        <v>46</v>
      </c>
      <c r="F14" s="67" t="str">
        <f>IF(E14="","",IF((OR(E14=[3]data_validation!A$1,E14=[3]data_validation!A$2,E14=[3]data_validation!A$5,E14=[3]data_validation!A$6,E14=[3]data_validation!A$14,E14=[3]data_validation!A$16)),"Indicate Date","N/A"))</f>
        <v>N/A</v>
      </c>
      <c r="G14" s="68" t="str">
        <f>IF(E14="","",IF((OR(E14=[3]data_validation!A$1,E14=[3]data_validation!A$2)),"Indicate Date","N/A"))</f>
        <v>N/A</v>
      </c>
      <c r="H14" s="69">
        <v>43865</v>
      </c>
      <c r="I14" s="69">
        <v>43894</v>
      </c>
      <c r="J14" s="67" t="s">
        <v>42</v>
      </c>
      <c r="K14" s="70">
        <f t="shared" si="2"/>
        <v>23895000</v>
      </c>
      <c r="L14" s="70">
        <v>23895000</v>
      </c>
      <c r="M14" s="70"/>
      <c r="N14" s="71"/>
      <c r="P14" s="53"/>
      <c r="Q14" s="53"/>
      <c r="R14" s="53"/>
      <c r="S14" s="53"/>
      <c r="T14" s="53"/>
      <c r="U14" s="53"/>
      <c r="V14" s="53"/>
      <c r="W14" s="54"/>
      <c r="X14" s="53"/>
      <c r="Y14" s="53"/>
      <c r="Z14" s="53"/>
      <c r="AA14" s="53"/>
      <c r="AB14" s="53"/>
      <c r="AC14" s="55"/>
      <c r="AD14" s="53"/>
      <c r="AE14" s="53"/>
      <c r="AF14" s="55"/>
      <c r="AG14" s="53"/>
      <c r="AH14" s="53"/>
      <c r="AI14" s="53"/>
      <c r="AJ14" s="53"/>
      <c r="AK14" s="53"/>
      <c r="AL14" s="53"/>
      <c r="AM14" s="53"/>
      <c r="AN14" s="53"/>
      <c r="AO14" s="53"/>
      <c r="AP14" s="55"/>
      <c r="AQ14" s="56"/>
    </row>
    <row r="15" spans="1:43" s="52" customFormat="1" ht="45.6" customHeight="1">
      <c r="A15" s="64" t="s">
        <v>59</v>
      </c>
      <c r="B15" s="65" t="s">
        <v>60</v>
      </c>
      <c r="C15" s="66" t="s">
        <v>45</v>
      </c>
      <c r="D15" s="67" t="s">
        <v>39</v>
      </c>
      <c r="E15" s="66" t="s">
        <v>46</v>
      </c>
      <c r="F15" s="67" t="str">
        <f>IF(E15="","",IF((OR(E15=[3]data_validation!A$1,E15=[3]data_validation!A$2,E15=[3]data_validation!A$5,E15=[3]data_validation!A$6,E15=[3]data_validation!A$14,E15=[3]data_validation!A$16)),"Indicate Date","N/A"))</f>
        <v>N/A</v>
      </c>
      <c r="G15" s="68" t="str">
        <f>IF(E15="","",IF((OR(E15=[3]data_validation!A$1,E15=[3]data_validation!A$2)),"Indicate Date","N/A"))</f>
        <v>N/A</v>
      </c>
      <c r="H15" s="69">
        <v>43865</v>
      </c>
      <c r="I15" s="69">
        <v>43894</v>
      </c>
      <c r="J15" s="67" t="s">
        <v>42</v>
      </c>
      <c r="K15" s="70">
        <f t="shared" si="2"/>
        <v>12831000</v>
      </c>
      <c r="L15" s="62">
        <v>12831000</v>
      </c>
      <c r="M15" s="62"/>
      <c r="N15" s="72"/>
      <c r="P15" s="53"/>
      <c r="Q15" s="53"/>
      <c r="R15" s="53"/>
      <c r="S15" s="53"/>
      <c r="T15" s="53"/>
      <c r="U15" s="53"/>
      <c r="V15" s="53"/>
      <c r="W15" s="54"/>
      <c r="X15" s="53"/>
      <c r="Y15" s="53"/>
      <c r="Z15" s="53"/>
      <c r="AA15" s="53"/>
      <c r="AB15" s="53"/>
      <c r="AC15" s="55"/>
      <c r="AD15" s="53"/>
      <c r="AE15" s="53"/>
      <c r="AF15" s="55"/>
      <c r="AG15" s="53"/>
      <c r="AH15" s="53"/>
      <c r="AI15" s="53"/>
      <c r="AJ15" s="53"/>
      <c r="AK15" s="53"/>
      <c r="AL15" s="53"/>
      <c r="AM15" s="53"/>
      <c r="AN15" s="53"/>
      <c r="AO15" s="53"/>
      <c r="AP15" s="55"/>
      <c r="AQ15" s="56"/>
    </row>
    <row r="16" spans="1:43" s="52" customFormat="1" ht="45.6" customHeight="1">
      <c r="A16" s="64" t="s">
        <v>61</v>
      </c>
      <c r="B16" s="65" t="s">
        <v>62</v>
      </c>
      <c r="C16" s="66" t="s">
        <v>45</v>
      </c>
      <c r="D16" s="67" t="s">
        <v>39</v>
      </c>
      <c r="E16" s="66" t="s">
        <v>46</v>
      </c>
      <c r="F16" s="67" t="str">
        <f>IF(E16="","",IF((OR(E16=[3]data_validation!A$1,E16=[3]data_validation!A$2,E16=[3]data_validation!A$5,E16=[3]data_validation!A$6,E16=[3]data_validation!A$14,E16=[3]data_validation!A$16)),"Indicate Date","N/A"))</f>
        <v>N/A</v>
      </c>
      <c r="G16" s="68" t="str">
        <f>IF(E16="","",IF((OR(E16=[3]data_validation!A$1,E16=[3]data_validation!A$2)),"Indicate Date","N/A"))</f>
        <v>N/A</v>
      </c>
      <c r="H16" s="69">
        <v>43865</v>
      </c>
      <c r="I16" s="69">
        <v>43894</v>
      </c>
      <c r="J16" s="67" t="s">
        <v>42</v>
      </c>
      <c r="K16" s="70">
        <f t="shared" si="2"/>
        <v>15900000</v>
      </c>
      <c r="L16" s="62">
        <v>15900000</v>
      </c>
      <c r="M16" s="62"/>
      <c r="N16" s="72"/>
      <c r="P16" s="53"/>
      <c r="Q16" s="53"/>
      <c r="R16" s="53"/>
      <c r="S16" s="53"/>
      <c r="T16" s="53"/>
      <c r="U16" s="53"/>
      <c r="V16" s="53"/>
      <c r="W16" s="54"/>
      <c r="X16" s="53"/>
      <c r="Y16" s="53"/>
      <c r="Z16" s="53"/>
      <c r="AA16" s="53"/>
      <c r="AB16" s="53"/>
      <c r="AC16" s="55"/>
      <c r="AD16" s="53"/>
      <c r="AE16" s="53"/>
      <c r="AF16" s="55"/>
      <c r="AG16" s="53"/>
      <c r="AH16" s="53"/>
      <c r="AI16" s="53"/>
      <c r="AJ16" s="53"/>
      <c r="AK16" s="53"/>
      <c r="AL16" s="53"/>
      <c r="AM16" s="53"/>
      <c r="AN16" s="53"/>
      <c r="AO16" s="53"/>
      <c r="AP16" s="55"/>
      <c r="AQ16" s="56"/>
    </row>
    <row r="17" spans="1:256" s="52" customFormat="1" ht="45.6" customHeight="1">
      <c r="A17" s="64" t="s">
        <v>63</v>
      </c>
      <c r="B17" s="65" t="s">
        <v>64</v>
      </c>
      <c r="C17" s="66" t="s">
        <v>45</v>
      </c>
      <c r="D17" s="67" t="s">
        <v>39</v>
      </c>
      <c r="E17" s="66" t="s">
        <v>46</v>
      </c>
      <c r="F17" s="67" t="str">
        <f>IF(E17="","",IF((OR(E17=[3]data_validation!A$1,E17=[3]data_validation!A$2,E17=[3]data_validation!A$5,E17=[3]data_validation!A$6,E17=[3]data_validation!A$14,E17=[3]data_validation!A$16)),"Indicate Date","N/A"))</f>
        <v>N/A</v>
      </c>
      <c r="G17" s="68" t="str">
        <f>IF(E17="","",IF((OR(E17=[3]data_validation!A$1,E17=[3]data_validation!A$2)),"Indicate Date","N/A"))</f>
        <v>N/A</v>
      </c>
      <c r="H17" s="69">
        <v>43865</v>
      </c>
      <c r="I17" s="69">
        <v>43894</v>
      </c>
      <c r="J17" s="67" t="s">
        <v>42</v>
      </c>
      <c r="K17" s="70">
        <f t="shared" si="2"/>
        <v>1760000</v>
      </c>
      <c r="L17" s="62">
        <v>1760000</v>
      </c>
      <c r="M17" s="62"/>
      <c r="N17" s="72"/>
      <c r="P17" s="53"/>
      <c r="Q17" s="53"/>
      <c r="R17" s="53"/>
      <c r="S17" s="53"/>
      <c r="T17" s="53"/>
      <c r="U17" s="53"/>
      <c r="V17" s="53"/>
      <c r="W17" s="54"/>
      <c r="X17" s="53"/>
      <c r="Y17" s="53"/>
      <c r="Z17" s="53"/>
      <c r="AA17" s="53"/>
      <c r="AB17" s="53"/>
      <c r="AC17" s="55"/>
      <c r="AD17" s="53"/>
      <c r="AE17" s="53"/>
      <c r="AF17" s="55"/>
      <c r="AG17" s="53"/>
      <c r="AH17" s="53"/>
      <c r="AI17" s="53"/>
      <c r="AJ17" s="53"/>
      <c r="AK17" s="53"/>
      <c r="AL17" s="53"/>
      <c r="AM17" s="53"/>
      <c r="AN17" s="53"/>
      <c r="AO17" s="53"/>
      <c r="AP17" s="55"/>
      <c r="AQ17" s="56"/>
    </row>
    <row r="18" spans="1:256" s="52" customFormat="1" ht="45.6" customHeight="1">
      <c r="A18" s="73" t="s">
        <v>65</v>
      </c>
      <c r="B18" s="65" t="s">
        <v>66</v>
      </c>
      <c r="C18" s="66" t="s">
        <v>45</v>
      </c>
      <c r="D18" s="67" t="s">
        <v>39</v>
      </c>
      <c r="E18" s="66" t="s">
        <v>46</v>
      </c>
      <c r="F18" s="67" t="str">
        <f>IF(E18="","",IF((OR(E18=[3]data_validation!A$1,E18=[3]data_validation!A$2,E18=[3]data_validation!A$5,E18=[3]data_validation!A$6,E18=[3]data_validation!A$14,E18=[3]data_validation!A$16)),"Indicate Date","N/A"))</f>
        <v>N/A</v>
      </c>
      <c r="G18" s="68" t="str">
        <f>IF(E18="","",IF((OR(E18=[3]data_validation!A$1,E18=[3]data_validation!A$2)),"Indicate Date","N/A"))</f>
        <v>N/A</v>
      </c>
      <c r="H18" s="69">
        <v>43865</v>
      </c>
      <c r="I18" s="69">
        <v>43894</v>
      </c>
      <c r="J18" s="67" t="s">
        <v>42</v>
      </c>
      <c r="K18" s="70">
        <f t="shared" si="2"/>
        <v>2000000</v>
      </c>
      <c r="L18" s="62">
        <v>2000000</v>
      </c>
      <c r="M18" s="62"/>
      <c r="N18" s="72"/>
      <c r="P18" s="53"/>
      <c r="Q18" s="53"/>
      <c r="R18" s="53"/>
      <c r="S18" s="53"/>
      <c r="T18" s="53"/>
      <c r="U18" s="53"/>
      <c r="V18" s="53"/>
      <c r="W18" s="54"/>
      <c r="X18" s="53"/>
      <c r="Y18" s="53"/>
      <c r="Z18" s="53"/>
      <c r="AA18" s="53"/>
      <c r="AB18" s="53"/>
      <c r="AC18" s="55"/>
      <c r="AD18" s="53"/>
      <c r="AE18" s="53"/>
      <c r="AF18" s="55"/>
      <c r="AG18" s="53"/>
      <c r="AH18" s="53"/>
      <c r="AI18" s="53"/>
      <c r="AJ18" s="53"/>
      <c r="AK18" s="53"/>
      <c r="AL18" s="53"/>
      <c r="AM18" s="53"/>
      <c r="AN18" s="53"/>
      <c r="AO18" s="53"/>
      <c r="AP18" s="55"/>
      <c r="AQ18" s="56"/>
    </row>
    <row r="19" spans="1:256" s="52" customFormat="1" ht="45.6" customHeight="1">
      <c r="A19" s="73" t="s">
        <v>67</v>
      </c>
      <c r="B19" s="74" t="s">
        <v>68</v>
      </c>
      <c r="C19" s="66" t="s">
        <v>45</v>
      </c>
      <c r="D19" s="67" t="s">
        <v>39</v>
      </c>
      <c r="E19" s="66" t="s">
        <v>40</v>
      </c>
      <c r="F19" s="67" t="str">
        <f>IF(E19="","",IF((OR(E19=[3]data_validation!A$1,E19=[3]data_validation!A$2,E19=[3]data_validation!A$5,E19=[3]data_validation!A$6,E19=[3]data_validation!A$14,E19=[3]data_validation!A$16)),"Indicate Date","N/A"))</f>
        <v>N/A</v>
      </c>
      <c r="G19" s="68" t="str">
        <f>IF(E19="","",IF((OR(E19=[3]data_validation!A$1,E19=[3]data_validation!A$2)),"Indicate Date","N/A"))</f>
        <v>N/A</v>
      </c>
      <c r="H19" s="69">
        <v>43865</v>
      </c>
      <c r="I19" s="69">
        <v>43894</v>
      </c>
      <c r="J19" s="67" t="s">
        <v>42</v>
      </c>
      <c r="K19" s="70">
        <f t="shared" si="2"/>
        <v>50000000</v>
      </c>
      <c r="L19" s="62">
        <v>50000000</v>
      </c>
      <c r="M19" s="62"/>
      <c r="N19" s="72"/>
      <c r="P19" s="53"/>
      <c r="Q19" s="53"/>
      <c r="R19" s="53"/>
      <c r="S19" s="53"/>
      <c r="T19" s="53"/>
      <c r="U19" s="53"/>
      <c r="V19" s="53"/>
      <c r="W19" s="54"/>
      <c r="X19" s="53"/>
      <c r="Y19" s="53"/>
      <c r="Z19" s="53"/>
      <c r="AA19" s="53"/>
      <c r="AB19" s="53"/>
      <c r="AC19" s="55"/>
      <c r="AD19" s="53"/>
      <c r="AE19" s="53"/>
      <c r="AF19" s="55"/>
      <c r="AG19" s="53"/>
      <c r="AH19" s="53"/>
      <c r="AI19" s="53"/>
      <c r="AJ19" s="53"/>
      <c r="AK19" s="53"/>
      <c r="AL19" s="53"/>
      <c r="AM19" s="53"/>
      <c r="AN19" s="53"/>
      <c r="AO19" s="53"/>
      <c r="AP19" s="55"/>
      <c r="AQ19" s="56"/>
    </row>
    <row r="20" spans="1:256" s="52" customFormat="1" ht="45.6" customHeight="1">
      <c r="A20" s="73" t="s">
        <v>69</v>
      </c>
      <c r="B20" s="74" t="s">
        <v>70</v>
      </c>
      <c r="C20" s="66" t="s">
        <v>45</v>
      </c>
      <c r="D20" s="67" t="s">
        <v>39</v>
      </c>
      <c r="E20" s="66" t="s">
        <v>46</v>
      </c>
      <c r="F20" s="67" t="str">
        <f>IF(E20="","",IF((OR(E20=[3]data_validation!A$1,E20=[3]data_validation!A$2,E20=[3]data_validation!A$5,E20=[3]data_validation!A$6,E20=[3]data_validation!A$14,E20=[3]data_validation!A$16)),"Indicate Date","N/A"))</f>
        <v>N/A</v>
      </c>
      <c r="G20" s="68" t="str">
        <f>IF(E20="","",IF((OR(E20=[3]data_validation!A$1,E20=[3]data_validation!A$2)),"Indicate Date","N/A"))</f>
        <v>N/A</v>
      </c>
      <c r="H20" s="69">
        <v>43865</v>
      </c>
      <c r="I20" s="69">
        <v>43894</v>
      </c>
      <c r="J20" s="67" t="s">
        <v>42</v>
      </c>
      <c r="K20" s="70">
        <f t="shared" si="2"/>
        <v>6750000</v>
      </c>
      <c r="L20" s="62">
        <v>6750000</v>
      </c>
      <c r="M20" s="62"/>
      <c r="N20" s="72"/>
      <c r="P20" s="53"/>
      <c r="Q20" s="53"/>
      <c r="R20" s="53"/>
      <c r="S20" s="53"/>
      <c r="T20" s="53"/>
      <c r="U20" s="53"/>
      <c r="V20" s="53"/>
      <c r="W20" s="54"/>
      <c r="X20" s="53"/>
      <c r="Y20" s="53"/>
      <c r="Z20" s="53"/>
      <c r="AA20" s="53"/>
      <c r="AB20" s="53"/>
      <c r="AC20" s="55"/>
      <c r="AD20" s="53"/>
      <c r="AE20" s="53"/>
      <c r="AF20" s="55"/>
      <c r="AG20" s="53"/>
      <c r="AH20" s="53"/>
      <c r="AI20" s="53"/>
      <c r="AJ20" s="53"/>
      <c r="AK20" s="53"/>
      <c r="AL20" s="53"/>
      <c r="AM20" s="53"/>
      <c r="AN20" s="53"/>
      <c r="AO20" s="53"/>
      <c r="AP20" s="55"/>
      <c r="AQ20" s="56"/>
    </row>
    <row r="21" spans="1:256" s="52" customFormat="1" ht="45.6" customHeight="1">
      <c r="A21" s="73" t="s">
        <v>71</v>
      </c>
      <c r="B21" s="65" t="s">
        <v>72</v>
      </c>
      <c r="C21" s="66" t="s">
        <v>45</v>
      </c>
      <c r="D21" s="67" t="s">
        <v>39</v>
      </c>
      <c r="E21" s="66" t="s">
        <v>46</v>
      </c>
      <c r="F21" s="67" t="str">
        <f>IF(E21="","",IF((OR(E21=[3]data_validation!A$1,E21=[3]data_validation!A$2,E21=[3]data_validation!A$5,E21=[3]data_validation!A$6,E21=[3]data_validation!A$14,E21=[3]data_validation!A$16)),"Indicate Date","N/A"))</f>
        <v>N/A</v>
      </c>
      <c r="G21" s="68" t="str">
        <f>IF(E21="","",IF((OR(E21=[3]data_validation!A$1,E21=[3]data_validation!A$2)),"Indicate Date","N/A"))</f>
        <v>N/A</v>
      </c>
      <c r="H21" s="69">
        <v>43865</v>
      </c>
      <c r="I21" s="69">
        <v>43894</v>
      </c>
      <c r="J21" s="67" t="s">
        <v>42</v>
      </c>
      <c r="K21" s="70">
        <f t="shared" si="2"/>
        <v>11864000</v>
      </c>
      <c r="L21" s="62"/>
      <c r="M21" s="62">
        <v>11864000</v>
      </c>
      <c r="N21" s="72"/>
      <c r="P21" s="53"/>
      <c r="Q21" s="53"/>
      <c r="R21" s="53"/>
      <c r="S21" s="53"/>
      <c r="T21" s="53"/>
      <c r="U21" s="53"/>
      <c r="V21" s="53"/>
      <c r="W21" s="54"/>
      <c r="X21" s="53"/>
      <c r="Y21" s="53"/>
      <c r="Z21" s="53"/>
      <c r="AA21" s="53"/>
      <c r="AB21" s="53"/>
      <c r="AC21" s="55"/>
      <c r="AD21" s="53"/>
      <c r="AE21" s="53"/>
      <c r="AF21" s="55"/>
      <c r="AG21" s="53"/>
      <c r="AH21" s="53"/>
      <c r="AI21" s="53"/>
      <c r="AJ21" s="53"/>
      <c r="AK21" s="53"/>
      <c r="AL21" s="53"/>
      <c r="AM21" s="53"/>
      <c r="AN21" s="53"/>
      <c r="AO21" s="53"/>
      <c r="AP21" s="55"/>
      <c r="AQ21" s="56"/>
    </row>
    <row r="22" spans="1:256" s="24" customFormat="1" ht="12.75">
      <c r="A22" s="75"/>
      <c r="B22" s="76" t="s">
        <v>73</v>
      </c>
      <c r="C22" s="77"/>
      <c r="D22" s="78"/>
      <c r="E22" s="79"/>
      <c r="F22" s="80"/>
      <c r="G22" s="80"/>
      <c r="H22" s="80"/>
      <c r="I22" s="80"/>
      <c r="J22" s="77"/>
      <c r="K22" s="81"/>
      <c r="L22" s="81"/>
      <c r="M22" s="81"/>
      <c r="N22" s="82"/>
      <c r="O22" s="83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5"/>
      <c r="AD22" s="86"/>
      <c r="AE22" s="86"/>
      <c r="AF22" s="87"/>
      <c r="AG22" s="86"/>
      <c r="AH22" s="84"/>
      <c r="AI22" s="84"/>
      <c r="AJ22" s="84"/>
      <c r="AK22" s="84"/>
      <c r="AL22" s="84"/>
      <c r="AM22" s="84"/>
      <c r="AN22" s="84"/>
      <c r="AO22" s="84"/>
      <c r="AP22" s="85"/>
      <c r="AQ22" s="88"/>
    </row>
    <row r="23" spans="1:256" s="24" customFormat="1" ht="30" customHeight="1">
      <c r="A23" s="75"/>
      <c r="B23" s="89" t="s">
        <v>74</v>
      </c>
      <c r="C23" s="90" t="s">
        <v>75</v>
      </c>
      <c r="D23" s="78"/>
      <c r="E23" s="79"/>
      <c r="F23" s="80"/>
      <c r="G23" s="80"/>
      <c r="H23" s="80"/>
      <c r="I23" s="80"/>
      <c r="J23" s="77"/>
      <c r="K23" s="70">
        <f>SUM(K6:K21)</f>
        <v>399478122.39999998</v>
      </c>
      <c r="L23" s="70">
        <f>SUM(L6:L21)</f>
        <v>377636000</v>
      </c>
      <c r="M23" s="70">
        <f>SUM(M6:M21)</f>
        <v>21842122.399999999</v>
      </c>
      <c r="N23" s="82"/>
      <c r="O23" s="83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5"/>
      <c r="AD23" s="86"/>
      <c r="AE23" s="86"/>
      <c r="AF23" s="87"/>
      <c r="AG23" s="86"/>
      <c r="AH23" s="84"/>
      <c r="AI23" s="84"/>
      <c r="AJ23" s="84"/>
      <c r="AK23" s="84"/>
      <c r="AL23" s="84"/>
      <c r="AM23" s="84"/>
      <c r="AN23" s="84"/>
      <c r="AO23" s="84"/>
      <c r="AP23" s="85"/>
      <c r="AQ23" s="88"/>
    </row>
    <row r="24" spans="1:256" s="91" customFormat="1" ht="7.15" customHeight="1"/>
    <row r="25" spans="1:256" s="100" customFormat="1" ht="11.45" customHeight="1">
      <c r="A25" s="2" t="s">
        <v>76</v>
      </c>
      <c r="B25" s="92"/>
      <c r="C25" s="93"/>
      <c r="D25" s="94"/>
      <c r="E25" s="94"/>
      <c r="F25" s="94"/>
      <c r="G25" s="94"/>
      <c r="H25" s="94"/>
      <c r="I25" s="94"/>
      <c r="J25" s="95"/>
      <c r="K25" s="96"/>
      <c r="L25" s="96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8"/>
      <c r="AR25" s="98"/>
      <c r="AS25" s="98"/>
      <c r="AT25" s="98"/>
      <c r="AU25" s="98"/>
      <c r="AV25" s="98"/>
      <c r="AW25" s="99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</row>
    <row r="26" spans="1:256" s="100" customFormat="1" ht="7.5" customHeight="1">
      <c r="A26" s="2"/>
      <c r="B26" s="97"/>
      <c r="C26" s="93"/>
      <c r="D26" s="94"/>
      <c r="E26" s="94"/>
      <c r="F26" s="94"/>
      <c r="G26" s="94"/>
      <c r="H26" s="94"/>
      <c r="I26" s="94"/>
      <c r="J26" s="95"/>
      <c r="K26" s="96"/>
      <c r="L26" s="96"/>
      <c r="M26" s="97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9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</row>
    <row r="27" spans="1:256" s="100" customFormat="1" ht="15" customHeight="1">
      <c r="A27" s="1"/>
      <c r="B27" s="1" t="s">
        <v>77</v>
      </c>
      <c r="C27" s="93"/>
      <c r="D27" s="94"/>
      <c r="E27" s="94"/>
      <c r="F27" s="94"/>
      <c r="G27" s="94"/>
      <c r="H27" s="94"/>
      <c r="I27" s="94"/>
      <c r="J27" s="95"/>
      <c r="K27" s="96"/>
      <c r="L27" s="96"/>
      <c r="M27" s="97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9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</row>
    <row r="28" spans="1:256" s="100" customFormat="1" ht="10.15" customHeight="1">
      <c r="A28" s="2"/>
      <c r="B28" s="92" t="s">
        <v>78</v>
      </c>
      <c r="C28" s="93"/>
      <c r="D28" s="101"/>
      <c r="E28" s="94" t="s">
        <v>79</v>
      </c>
      <c r="F28" s="94"/>
      <c r="G28" s="94"/>
      <c r="H28" s="94"/>
      <c r="I28" s="94"/>
      <c r="J28" s="102" t="s">
        <v>80</v>
      </c>
      <c r="K28" s="96"/>
      <c r="L28" s="96"/>
      <c r="M28" s="97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9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</row>
    <row r="29" spans="1:256" s="100" customFormat="1" ht="16.5" hidden="1" customHeight="1">
      <c r="A29" s="2"/>
      <c r="B29" s="92"/>
      <c r="C29" s="93"/>
      <c r="D29" s="94"/>
      <c r="E29" s="94"/>
      <c r="F29" s="94"/>
      <c r="G29" s="94"/>
      <c r="H29" s="94"/>
      <c r="I29" s="94"/>
      <c r="J29" s="95"/>
      <c r="K29" s="96"/>
      <c r="L29" s="96"/>
      <c r="M29" s="97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9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</row>
    <row r="30" spans="1:256" s="100" customFormat="1" ht="15.6" customHeight="1">
      <c r="A30" s="2"/>
      <c r="B30" s="92"/>
      <c r="C30" s="93"/>
      <c r="D30" s="94"/>
      <c r="E30" s="94"/>
      <c r="F30" s="94"/>
      <c r="G30" s="94"/>
      <c r="H30" s="94"/>
      <c r="I30" s="94"/>
      <c r="J30" s="95"/>
      <c r="K30" s="96"/>
      <c r="L30" s="96"/>
      <c r="M30" s="97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9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</row>
    <row r="31" spans="1:256" s="100" customFormat="1" ht="2.25" customHeight="1">
      <c r="A31" s="2"/>
      <c r="B31" s="92"/>
      <c r="C31" s="93"/>
      <c r="D31" s="94"/>
      <c r="E31" s="94"/>
      <c r="F31" s="94"/>
      <c r="G31" s="94"/>
      <c r="H31" s="94"/>
      <c r="I31" s="94"/>
      <c r="J31" s="95"/>
      <c r="K31" s="96"/>
      <c r="L31" s="96"/>
      <c r="M31" s="97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9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  <row r="32" spans="1:256" s="100" customFormat="1" ht="12" customHeight="1">
      <c r="A32" s="1"/>
      <c r="B32" s="103" t="s">
        <v>81</v>
      </c>
      <c r="C32" s="93"/>
      <c r="D32" s="94"/>
      <c r="E32" s="104" t="s">
        <v>82</v>
      </c>
      <c r="F32" s="105"/>
      <c r="G32" s="94"/>
      <c r="H32" s="94"/>
      <c r="I32" s="94"/>
      <c r="J32" s="95"/>
      <c r="K32" s="106" t="s">
        <v>83</v>
      </c>
      <c r="L32" s="106"/>
      <c r="M32" s="97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9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</row>
    <row r="33" spans="1:256" s="100" customFormat="1" ht="9.6" customHeight="1">
      <c r="A33" s="2"/>
      <c r="B33" s="92" t="s">
        <v>84</v>
      </c>
      <c r="C33" s="93"/>
      <c r="D33" s="94"/>
      <c r="E33" s="92" t="s">
        <v>85</v>
      </c>
      <c r="F33" s="94"/>
      <c r="G33" s="94"/>
      <c r="H33" s="94"/>
      <c r="I33" s="94"/>
      <c r="J33" s="95"/>
      <c r="K33" s="107" t="s">
        <v>86</v>
      </c>
      <c r="L33" s="107"/>
      <c r="M33" s="97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9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</row>
    <row r="34" spans="1:256" s="100" customFormat="1" ht="9.6" customHeight="1">
      <c r="A34" s="2"/>
      <c r="B34" s="92" t="s">
        <v>87</v>
      </c>
      <c r="C34" s="93"/>
      <c r="D34" s="94"/>
      <c r="E34" s="94"/>
      <c r="F34" s="94"/>
      <c r="G34" s="94"/>
      <c r="H34" s="94"/>
      <c r="I34" s="94"/>
      <c r="J34" s="95"/>
      <c r="K34" s="96" t="s">
        <v>88</v>
      </c>
      <c r="L34" s="96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9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</row>
    <row r="35" spans="1:256" s="100" customFormat="1" ht="19.149999999999999" customHeight="1">
      <c r="A35" s="2" t="s">
        <v>89</v>
      </c>
      <c r="C35" s="3"/>
      <c r="D35" s="3"/>
      <c r="E35" s="98"/>
      <c r="F35" s="98"/>
      <c r="G35" s="98"/>
      <c r="H35" s="98"/>
      <c r="I35" s="98"/>
      <c r="K35" s="99"/>
      <c r="L35" s="99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9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</row>
    <row r="36" spans="1:256" s="100" customFormat="1" ht="16.899999999999999" customHeight="1">
      <c r="A36" s="2"/>
      <c r="B36" s="4"/>
      <c r="C36" s="4"/>
      <c r="D36" s="5"/>
      <c r="E36" s="98"/>
      <c r="F36" s="98"/>
      <c r="G36" s="98"/>
      <c r="H36" s="98"/>
      <c r="I36" s="98"/>
      <c r="K36" s="99"/>
      <c r="L36" s="99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9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</row>
    <row r="37" spans="1:256" s="100" customFormat="1" ht="12.6" customHeight="1">
      <c r="A37" s="6"/>
      <c r="B37" s="7" t="s">
        <v>90</v>
      </c>
      <c r="C37" s="7"/>
      <c r="D37" s="7"/>
      <c r="E37" s="98"/>
      <c r="F37" s="98"/>
      <c r="G37" s="98"/>
      <c r="H37" s="98"/>
      <c r="I37" s="98"/>
      <c r="K37" s="99"/>
      <c r="L37" s="99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9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</row>
    <row r="38" spans="1:256" s="100" customFormat="1" ht="11.45" customHeight="1">
      <c r="A38" s="8"/>
      <c r="B38" s="9" t="s">
        <v>91</v>
      </c>
      <c r="C38" s="9"/>
      <c r="D38" s="9"/>
      <c r="E38" s="98"/>
      <c r="F38" s="98"/>
      <c r="G38" s="98"/>
      <c r="H38" s="98"/>
      <c r="I38" s="98"/>
      <c r="K38" s="99"/>
      <c r="L38" s="99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9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</row>
    <row r="39" spans="1:256" s="100" customFormat="1" ht="11.45" customHeight="1">
      <c r="A39" s="6"/>
      <c r="B39" s="10" t="s">
        <v>92</v>
      </c>
      <c r="C39" s="10"/>
      <c r="D39" s="10"/>
      <c r="E39" s="98"/>
      <c r="F39" s="98"/>
      <c r="G39" s="98"/>
      <c r="H39" s="98"/>
      <c r="I39" s="98"/>
      <c r="K39" s="99"/>
      <c r="L39" s="99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9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  <c r="IR39" s="98"/>
      <c r="IS39" s="98"/>
      <c r="IT39" s="98"/>
      <c r="IU39" s="98"/>
      <c r="IV39" s="98"/>
    </row>
    <row r="40" spans="1:256" s="100" customFormat="1" ht="11.45" customHeight="1">
      <c r="B40" s="108"/>
      <c r="C40" s="109"/>
      <c r="D40" s="110"/>
      <c r="E40" s="98"/>
      <c r="F40" s="98"/>
      <c r="G40" s="98"/>
      <c r="H40" s="98"/>
      <c r="I40" s="98"/>
      <c r="K40" s="99"/>
      <c r="L40" s="99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9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98"/>
      <c r="GE40" s="98"/>
      <c r="GF40" s="98"/>
      <c r="GG40" s="98"/>
      <c r="GH40" s="98"/>
      <c r="GI40" s="98"/>
      <c r="GJ40" s="98"/>
      <c r="GK40" s="98"/>
      <c r="GL40" s="98"/>
      <c r="GM40" s="98"/>
      <c r="GN40" s="98"/>
      <c r="GO40" s="98"/>
      <c r="GP40" s="98"/>
      <c r="GQ40" s="98"/>
      <c r="GR40" s="98"/>
      <c r="GS40" s="98"/>
      <c r="GT40" s="98"/>
      <c r="GU40" s="98"/>
      <c r="GV40" s="98"/>
      <c r="GW40" s="98"/>
      <c r="GX40" s="98"/>
      <c r="GY40" s="98"/>
      <c r="GZ40" s="98"/>
      <c r="HA40" s="98"/>
      <c r="HB40" s="98"/>
      <c r="HC40" s="98"/>
      <c r="HD40" s="98"/>
      <c r="HE40" s="98"/>
      <c r="HF40" s="98"/>
      <c r="HG40" s="98"/>
      <c r="HH40" s="98"/>
      <c r="HI40" s="98"/>
      <c r="HJ40" s="98"/>
      <c r="HK40" s="98"/>
      <c r="HL40" s="98"/>
      <c r="HM40" s="98"/>
      <c r="HN40" s="98"/>
      <c r="HO40" s="98"/>
      <c r="HP40" s="98"/>
      <c r="HQ40" s="98"/>
      <c r="HR40" s="98"/>
      <c r="HS40" s="98"/>
      <c r="HT40" s="98"/>
      <c r="HU40" s="98"/>
      <c r="HV40" s="98"/>
      <c r="HW40" s="98"/>
      <c r="HX40" s="98"/>
      <c r="HY40" s="98"/>
      <c r="HZ40" s="98"/>
      <c r="IA40" s="98"/>
      <c r="IB40" s="98"/>
      <c r="IC40" s="98"/>
      <c r="ID40" s="98"/>
      <c r="IE40" s="98"/>
      <c r="IF40" s="98"/>
      <c r="IG40" s="98"/>
      <c r="IH40" s="98"/>
      <c r="II40" s="98"/>
      <c r="IJ40" s="98"/>
      <c r="IK40" s="98"/>
      <c r="IL40" s="98"/>
      <c r="IM40" s="98"/>
      <c r="IN40" s="98"/>
      <c r="IO40" s="98"/>
      <c r="IP40" s="98"/>
      <c r="IQ40" s="98"/>
      <c r="IR40" s="98"/>
      <c r="IS40" s="98"/>
      <c r="IT40" s="98"/>
      <c r="IU40" s="98"/>
      <c r="IV40" s="98"/>
    </row>
    <row r="41" spans="1:256" s="100" customFormat="1" ht="14.45" customHeight="1">
      <c r="B41" s="108"/>
      <c r="C41" s="109"/>
      <c r="D41" s="110"/>
      <c r="E41" s="98"/>
      <c r="F41" s="98"/>
      <c r="G41" s="98"/>
      <c r="H41" s="98"/>
      <c r="I41" s="98"/>
      <c r="K41" s="99"/>
      <c r="L41" s="99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9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  <c r="HR41" s="98"/>
      <c r="HS41" s="98"/>
      <c r="HT41" s="98"/>
      <c r="HU41" s="98"/>
      <c r="HV41" s="98"/>
      <c r="HW41" s="98"/>
      <c r="HX41" s="98"/>
      <c r="HY41" s="98"/>
      <c r="HZ41" s="98"/>
      <c r="IA41" s="98"/>
      <c r="IB41" s="98"/>
      <c r="IC41" s="98"/>
      <c r="ID41" s="98"/>
      <c r="IE41" s="98"/>
      <c r="IF41" s="98"/>
      <c r="IG41" s="98"/>
      <c r="IH41" s="98"/>
      <c r="II41" s="98"/>
      <c r="IJ41" s="98"/>
      <c r="IK41" s="98"/>
      <c r="IL41" s="98"/>
      <c r="IM41" s="98"/>
      <c r="IN41" s="98"/>
      <c r="IO41" s="98"/>
      <c r="IP41" s="98"/>
      <c r="IQ41" s="98"/>
      <c r="IR41" s="98"/>
      <c r="IS41" s="98"/>
      <c r="IT41" s="98"/>
      <c r="IU41" s="98"/>
      <c r="IV41" s="98"/>
    </row>
    <row r="42" spans="1:256" s="100" customFormat="1" ht="12.6" customHeight="1">
      <c r="B42" s="11" t="s">
        <v>93</v>
      </c>
      <c r="C42" s="11" t="s">
        <v>94</v>
      </c>
      <c r="D42" s="12"/>
      <c r="E42" s="13"/>
      <c r="F42" s="13"/>
      <c r="G42" s="104" t="s">
        <v>95</v>
      </c>
      <c r="H42" s="104"/>
      <c r="I42" s="105"/>
      <c r="J42" s="102"/>
      <c r="L42" s="106" t="s">
        <v>96</v>
      </c>
      <c r="M42" s="111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9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  <c r="IR42" s="98"/>
      <c r="IS42" s="98"/>
      <c r="IT42" s="98"/>
      <c r="IU42" s="98"/>
      <c r="IV42" s="98"/>
    </row>
    <row r="43" spans="1:256" s="112" customFormat="1" ht="12.6" customHeight="1">
      <c r="B43" s="14" t="s">
        <v>97</v>
      </c>
      <c r="C43" s="113" t="s">
        <v>98</v>
      </c>
      <c r="G43" s="114" t="s">
        <v>99</v>
      </c>
      <c r="H43" s="115"/>
      <c r="I43" s="116"/>
      <c r="J43" s="107" t="s">
        <v>100</v>
      </c>
      <c r="L43" s="113" t="s">
        <v>101</v>
      </c>
      <c r="M43" s="117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8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5"/>
      <c r="CW43" s="115"/>
      <c r="CX43" s="115"/>
      <c r="CY43" s="115"/>
      <c r="CZ43" s="115"/>
      <c r="DA43" s="115"/>
      <c r="DB43" s="115"/>
      <c r="DC43" s="115"/>
      <c r="DD43" s="115"/>
      <c r="DE43" s="115"/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5"/>
      <c r="DR43" s="115"/>
      <c r="DS43" s="115"/>
      <c r="DT43" s="115"/>
      <c r="DU43" s="115"/>
      <c r="DV43" s="115"/>
      <c r="DW43" s="115"/>
      <c r="DX43" s="115"/>
      <c r="DY43" s="115"/>
      <c r="DZ43" s="115"/>
      <c r="EA43" s="115"/>
      <c r="EB43" s="115"/>
      <c r="EC43" s="115"/>
      <c r="ED43" s="115"/>
      <c r="EE43" s="115"/>
      <c r="EF43" s="115"/>
      <c r="EG43" s="115"/>
      <c r="EH43" s="115"/>
      <c r="EI43" s="115"/>
      <c r="EJ43" s="115"/>
      <c r="EK43" s="115"/>
      <c r="EL43" s="115"/>
      <c r="EM43" s="115"/>
      <c r="EN43" s="115"/>
      <c r="EO43" s="115"/>
      <c r="EP43" s="115"/>
      <c r="EQ43" s="115"/>
      <c r="ER43" s="115"/>
      <c r="ES43" s="115"/>
      <c r="ET43" s="115"/>
      <c r="EU43" s="115"/>
      <c r="EV43" s="115"/>
      <c r="EW43" s="115"/>
      <c r="EX43" s="115"/>
      <c r="EY43" s="115"/>
      <c r="EZ43" s="115"/>
      <c r="FA43" s="115"/>
      <c r="FB43" s="115"/>
      <c r="FC43" s="115"/>
      <c r="FD43" s="115"/>
      <c r="FE43" s="115"/>
      <c r="FF43" s="115"/>
      <c r="FG43" s="115"/>
      <c r="FH43" s="115"/>
      <c r="FI43" s="115"/>
      <c r="FJ43" s="115"/>
      <c r="FK43" s="115"/>
      <c r="FL43" s="115"/>
      <c r="FM43" s="115"/>
      <c r="FN43" s="115"/>
      <c r="FO43" s="115"/>
      <c r="FP43" s="115"/>
      <c r="FQ43" s="115"/>
      <c r="FR43" s="115"/>
      <c r="FS43" s="115"/>
      <c r="FT43" s="115"/>
      <c r="FU43" s="115"/>
      <c r="FV43" s="115"/>
      <c r="FW43" s="115"/>
      <c r="FX43" s="115"/>
      <c r="FY43" s="115"/>
      <c r="FZ43" s="115"/>
      <c r="GA43" s="115"/>
      <c r="GB43" s="115"/>
      <c r="GC43" s="115"/>
      <c r="GD43" s="115"/>
      <c r="GE43" s="115"/>
      <c r="GF43" s="115"/>
      <c r="GG43" s="115"/>
      <c r="GH43" s="115"/>
      <c r="GI43" s="115"/>
      <c r="GJ43" s="115"/>
      <c r="GK43" s="115"/>
      <c r="GL43" s="115"/>
      <c r="GM43" s="115"/>
      <c r="GN43" s="115"/>
      <c r="GO43" s="115"/>
      <c r="GP43" s="115"/>
      <c r="GQ43" s="115"/>
      <c r="GR43" s="115"/>
      <c r="GS43" s="115"/>
      <c r="GT43" s="115"/>
      <c r="GU43" s="115"/>
      <c r="GV43" s="115"/>
      <c r="GW43" s="115"/>
      <c r="GX43" s="115"/>
      <c r="GY43" s="115"/>
      <c r="GZ43" s="115"/>
      <c r="HA43" s="115"/>
      <c r="HB43" s="115"/>
      <c r="HC43" s="115"/>
      <c r="HD43" s="115"/>
      <c r="HE43" s="115"/>
      <c r="HF43" s="115"/>
      <c r="HG43" s="115"/>
      <c r="HH43" s="115"/>
      <c r="HI43" s="115"/>
      <c r="HJ43" s="115"/>
      <c r="HK43" s="115"/>
      <c r="HL43" s="115"/>
      <c r="HM43" s="115"/>
      <c r="HN43" s="115"/>
      <c r="HO43" s="115"/>
      <c r="HP43" s="115"/>
      <c r="HQ43" s="115"/>
      <c r="HR43" s="115"/>
      <c r="HS43" s="115"/>
      <c r="HT43" s="115"/>
      <c r="HU43" s="115"/>
      <c r="HV43" s="115"/>
      <c r="HW43" s="115"/>
      <c r="HX43" s="115"/>
      <c r="HY43" s="115"/>
      <c r="HZ43" s="115"/>
      <c r="IA43" s="115"/>
      <c r="IB43" s="115"/>
      <c r="IC43" s="115"/>
      <c r="ID43" s="115"/>
      <c r="IE43" s="115"/>
      <c r="IF43" s="115"/>
      <c r="IG43" s="115"/>
      <c r="IH43" s="115"/>
      <c r="II43" s="115"/>
      <c r="IJ43" s="115"/>
      <c r="IK43" s="115"/>
      <c r="IL43" s="115"/>
      <c r="IM43" s="115"/>
      <c r="IN43" s="115"/>
      <c r="IO43" s="115"/>
      <c r="IP43" s="115"/>
      <c r="IQ43" s="115"/>
      <c r="IR43" s="115"/>
      <c r="IS43" s="115"/>
      <c r="IT43" s="115"/>
      <c r="IU43" s="115"/>
      <c r="IV43" s="115"/>
    </row>
    <row r="44" spans="1:256" s="100" customFormat="1" ht="12.6" customHeight="1">
      <c r="B44" s="15" t="s">
        <v>102</v>
      </c>
      <c r="C44" s="9" t="s">
        <v>103</v>
      </c>
      <c r="D44" s="9"/>
      <c r="E44" s="9"/>
      <c r="G44" s="16" t="s">
        <v>104</v>
      </c>
      <c r="H44" s="15"/>
      <c r="I44" s="15"/>
      <c r="L44" s="17" t="s">
        <v>105</v>
      </c>
      <c r="M44" s="97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9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8"/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GI44" s="98"/>
      <c r="GJ44" s="98"/>
      <c r="GK44" s="98"/>
      <c r="GL44" s="98"/>
      <c r="GM44" s="98"/>
      <c r="GN44" s="98"/>
      <c r="GO44" s="98"/>
      <c r="GP44" s="98"/>
      <c r="GQ44" s="98"/>
      <c r="GR44" s="98"/>
      <c r="GS44" s="98"/>
      <c r="GT44" s="98"/>
      <c r="GU44" s="98"/>
      <c r="GV44" s="98"/>
      <c r="GW44" s="98"/>
      <c r="GX44" s="98"/>
      <c r="GY44" s="98"/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98"/>
      <c r="HN44" s="98"/>
      <c r="HO44" s="98"/>
      <c r="HP44" s="98"/>
      <c r="HQ44" s="98"/>
      <c r="HR44" s="98"/>
      <c r="HS44" s="98"/>
      <c r="HT44" s="98"/>
      <c r="HU44" s="98"/>
      <c r="HV44" s="98"/>
      <c r="HW44" s="98"/>
      <c r="HX44" s="98"/>
      <c r="HY44" s="98"/>
      <c r="HZ44" s="98"/>
      <c r="IA44" s="98"/>
      <c r="IB44" s="98"/>
      <c r="IC44" s="98"/>
      <c r="ID44" s="98"/>
      <c r="IE44" s="98"/>
      <c r="IF44" s="98"/>
      <c r="IG44" s="98"/>
      <c r="IH44" s="98"/>
      <c r="II44" s="98"/>
      <c r="IJ44" s="98"/>
      <c r="IK44" s="98"/>
      <c r="IL44" s="98"/>
      <c r="IM44" s="98"/>
      <c r="IN44" s="98"/>
      <c r="IO44" s="98"/>
      <c r="IP44" s="98"/>
      <c r="IQ44" s="98"/>
      <c r="IR44" s="98"/>
      <c r="IS44" s="98"/>
      <c r="IT44" s="98"/>
      <c r="IU44" s="98"/>
      <c r="IV44" s="98"/>
    </row>
    <row r="45" spans="1:256" s="100" customFormat="1" ht="19.149999999999999" customHeight="1">
      <c r="B45" s="97"/>
      <c r="C45" s="92"/>
      <c r="D45" s="94"/>
      <c r="E45" s="94"/>
      <c r="F45" s="94"/>
      <c r="G45" s="94"/>
      <c r="H45" s="94"/>
      <c r="I45" s="94"/>
      <c r="J45" s="95"/>
      <c r="K45" s="96"/>
      <c r="L45" s="96"/>
      <c r="M45" s="97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9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8"/>
      <c r="FP45" s="98"/>
      <c r="FQ45" s="98"/>
      <c r="FR45" s="98"/>
      <c r="FS45" s="98"/>
      <c r="FT45" s="98"/>
      <c r="FU45" s="98"/>
      <c r="FV45" s="98"/>
      <c r="FW45" s="98"/>
      <c r="FX45" s="98"/>
      <c r="FY45" s="98"/>
      <c r="FZ45" s="98"/>
      <c r="GA45" s="98"/>
      <c r="GB45" s="98"/>
      <c r="GC45" s="98"/>
      <c r="GD45" s="98"/>
      <c r="GE45" s="98"/>
      <c r="GF45" s="98"/>
      <c r="GG45" s="98"/>
      <c r="GH45" s="98"/>
      <c r="GI45" s="98"/>
      <c r="GJ45" s="98"/>
      <c r="GK45" s="98"/>
      <c r="GL45" s="98"/>
      <c r="GM45" s="98"/>
      <c r="GN45" s="98"/>
      <c r="GO45" s="98"/>
      <c r="GP45" s="98"/>
      <c r="GQ45" s="98"/>
      <c r="GR45" s="98"/>
      <c r="GS45" s="98"/>
      <c r="GT45" s="98"/>
      <c r="GU45" s="98"/>
      <c r="GV45" s="98"/>
      <c r="GW45" s="98"/>
      <c r="GX45" s="98"/>
      <c r="GY45" s="98"/>
      <c r="GZ45" s="98"/>
      <c r="HA45" s="98"/>
      <c r="HB45" s="98"/>
      <c r="HC45" s="98"/>
      <c r="HD45" s="98"/>
      <c r="HE45" s="98"/>
      <c r="HF45" s="98"/>
      <c r="HG45" s="98"/>
      <c r="HH45" s="98"/>
      <c r="HI45" s="98"/>
      <c r="HJ45" s="98"/>
      <c r="HK45" s="98"/>
      <c r="HL45" s="98"/>
      <c r="HM45" s="98"/>
      <c r="HN45" s="98"/>
      <c r="HO45" s="98"/>
      <c r="HP45" s="98"/>
      <c r="HQ45" s="98"/>
      <c r="HR45" s="98"/>
      <c r="HS45" s="98"/>
      <c r="HT45" s="98"/>
      <c r="HU45" s="98"/>
      <c r="HV45" s="98"/>
      <c r="HW45" s="98"/>
      <c r="HX45" s="98"/>
      <c r="HY45" s="98"/>
      <c r="HZ45" s="98"/>
      <c r="IA45" s="98"/>
      <c r="IB45" s="98"/>
      <c r="IC45" s="98"/>
      <c r="ID45" s="98"/>
      <c r="IE45" s="98"/>
      <c r="IF45" s="98"/>
      <c r="IG45" s="98"/>
      <c r="IH45" s="98"/>
      <c r="II45" s="98"/>
      <c r="IJ45" s="98"/>
      <c r="IK45" s="98"/>
      <c r="IL45" s="98"/>
      <c r="IM45" s="98"/>
      <c r="IN45" s="98"/>
      <c r="IO45" s="98"/>
      <c r="IP45" s="98"/>
      <c r="IQ45" s="98"/>
      <c r="IR45" s="98"/>
      <c r="IS45" s="98"/>
      <c r="IT45" s="98"/>
      <c r="IU45" s="98"/>
      <c r="IV45" s="98"/>
    </row>
    <row r="46" spans="1:256" s="119" customFormat="1" ht="36.75" customHeight="1"/>
    <row r="47" spans="1:256" s="119" customFormat="1" ht="36.75" customHeight="1"/>
    <row r="48" spans="1:256" s="119" customFormat="1" ht="36.75" customHeight="1"/>
    <row r="49" s="119" customFormat="1" ht="36.75" customHeight="1"/>
    <row r="50" s="119" customFormat="1" ht="36.75" customHeight="1"/>
    <row r="51" s="119" customFormat="1" ht="36.75" customHeight="1"/>
    <row r="52" s="119" customFormat="1" ht="36.75" customHeight="1"/>
    <row r="53" s="119" customFormat="1" ht="36.75" customHeight="1"/>
    <row r="54" s="119" customFormat="1" ht="36.75" customHeight="1"/>
    <row r="55" s="119" customFormat="1" ht="36.75" customHeight="1"/>
    <row r="56" s="119" customFormat="1" ht="36.75" customHeight="1"/>
    <row r="57" s="119" customFormat="1" ht="36.75" customHeight="1"/>
    <row r="58" s="119" customFormat="1" ht="36.75" customHeight="1"/>
    <row r="59" s="119" customFormat="1" ht="36.75" customHeight="1"/>
    <row r="60" s="119" customFormat="1" ht="36.75" customHeight="1"/>
    <row r="61" s="119" customFormat="1" ht="36.75" customHeight="1"/>
  </sheetData>
  <mergeCells count="21">
    <mergeCell ref="B38:D38"/>
    <mergeCell ref="B39:D39"/>
    <mergeCell ref="C44:E44"/>
    <mergeCell ref="AC4:AC5"/>
    <mergeCell ref="AD4:AF4"/>
    <mergeCell ref="AG4:AG5"/>
    <mergeCell ref="AH4:AP4"/>
    <mergeCell ref="AQ4:AQ5"/>
    <mergeCell ref="B37:D37"/>
    <mergeCell ref="J4:J5"/>
    <mergeCell ref="K4:M4"/>
    <mergeCell ref="N4:N5"/>
    <mergeCell ref="O4:O5"/>
    <mergeCell ref="P4:P5"/>
    <mergeCell ref="Q4:AB4"/>
    <mergeCell ref="A4:A5"/>
    <mergeCell ref="B4:B5"/>
    <mergeCell ref="C4:C5"/>
    <mergeCell ref="D4:D5"/>
    <mergeCell ref="E4:E5"/>
    <mergeCell ref="F4:I4"/>
  </mergeCells>
  <conditionalFormatting sqref="L6:V6 J6 M7:V9 X6:AB21 A6:E9 J22:J23 L22:AB22 N23:AB23 O10:V21 AD6:AE23 AG6:AO23 AQ6:AQ23 A22:E23">
    <cfRule type="expression" dxfId="40" priority="39" stopIfTrue="1">
      <formula>LEN(TRIM(A6))=0</formula>
    </cfRule>
  </conditionalFormatting>
  <conditionalFormatting sqref="F6:I9 F22:I23">
    <cfRule type="cellIs" dxfId="39" priority="40" stopIfTrue="1" operator="equal">
      <formula>"Indicate Date"</formula>
    </cfRule>
  </conditionalFormatting>
  <conditionalFormatting sqref="K6 K22:K23">
    <cfRule type="cellIs" dxfId="38" priority="41" stopIfTrue="1" operator="equal">
      <formula>0</formula>
    </cfRule>
  </conditionalFormatting>
  <conditionalFormatting sqref="L7:L9 J7:J9">
    <cfRule type="expression" dxfId="37" priority="37" stopIfTrue="1">
      <formula>LEN(TRIM(J7))=0</formula>
    </cfRule>
  </conditionalFormatting>
  <conditionalFormatting sqref="K7:K9">
    <cfRule type="cellIs" dxfId="36" priority="38" stopIfTrue="1" operator="equal">
      <formula>0</formula>
    </cfRule>
  </conditionalFormatting>
  <conditionalFormatting sqref="L23:M23">
    <cfRule type="cellIs" dxfId="35" priority="36" stopIfTrue="1" operator="equal">
      <formula>0</formula>
    </cfRule>
  </conditionalFormatting>
  <conditionalFormatting sqref="E10:E12 N10:N12">
    <cfRule type="expression" dxfId="34" priority="35" stopIfTrue="1">
      <formula>LEN(TRIM(E10))=0</formula>
    </cfRule>
  </conditionalFormatting>
  <conditionalFormatting sqref="A10">
    <cfRule type="expression" dxfId="33" priority="34" stopIfTrue="1">
      <formula>LEN(TRIM(A10))=0</formula>
    </cfRule>
  </conditionalFormatting>
  <conditionalFormatting sqref="A11">
    <cfRule type="expression" dxfId="32" priority="33" stopIfTrue="1">
      <formula>LEN(TRIM(A11))=0</formula>
    </cfRule>
  </conditionalFormatting>
  <conditionalFormatting sqref="A12">
    <cfRule type="expression" dxfId="31" priority="32" stopIfTrue="1">
      <formula>LEN(TRIM(A12))=0</formula>
    </cfRule>
  </conditionalFormatting>
  <conditionalFormatting sqref="M10:M11">
    <cfRule type="expression" dxfId="30" priority="31" stopIfTrue="1">
      <formula>LEN(TRIM(M10))=0</formula>
    </cfRule>
  </conditionalFormatting>
  <conditionalFormatting sqref="L12">
    <cfRule type="expression" dxfId="29" priority="30" stopIfTrue="1">
      <formula>LEN(TRIM(L12))=0</formula>
    </cfRule>
  </conditionalFormatting>
  <conditionalFormatting sqref="A13:E13 L13:N13 J13">
    <cfRule type="expression" dxfId="28" priority="27" stopIfTrue="1">
      <formula>LEN(TRIM(A13))=0</formula>
    </cfRule>
  </conditionalFormatting>
  <conditionalFormatting sqref="F13:I13">
    <cfRule type="cellIs" dxfId="27" priority="28" stopIfTrue="1" operator="equal">
      <formula>"Indicate Date"</formula>
    </cfRule>
  </conditionalFormatting>
  <conditionalFormatting sqref="K13">
    <cfRule type="cellIs" dxfId="26" priority="29" stopIfTrue="1" operator="equal">
      <formula>0</formula>
    </cfRule>
  </conditionalFormatting>
  <conditionalFormatting sqref="A14:C14 L14:N14 J14">
    <cfRule type="expression" dxfId="25" priority="25" stopIfTrue="1">
      <formula>LEN(TRIM(A14))=0</formula>
    </cfRule>
  </conditionalFormatting>
  <conditionalFormatting sqref="K14">
    <cfRule type="cellIs" dxfId="24" priority="26" stopIfTrue="1" operator="equal">
      <formula>0</formula>
    </cfRule>
  </conditionalFormatting>
  <conditionalFormatting sqref="L15:N15">
    <cfRule type="expression" dxfId="23" priority="24" stopIfTrue="1">
      <formula>LEN(TRIM(L15))=0</formula>
    </cfRule>
  </conditionalFormatting>
  <conditionalFormatting sqref="L16:N18 A18">
    <cfRule type="expression" dxfId="22" priority="23" stopIfTrue="1">
      <formula>LEN(TRIM(A16))=0</formula>
    </cfRule>
  </conditionalFormatting>
  <conditionalFormatting sqref="A15:C15">
    <cfRule type="expression" dxfId="21" priority="22" stopIfTrue="1">
      <formula>LEN(TRIM(A15))=0</formula>
    </cfRule>
  </conditionalFormatting>
  <conditionalFormatting sqref="J15:J18">
    <cfRule type="expression" dxfId="20" priority="20" stopIfTrue="1">
      <formula>LEN(TRIM(J15))=0</formula>
    </cfRule>
  </conditionalFormatting>
  <conditionalFormatting sqref="K15:K18">
    <cfRule type="cellIs" dxfId="19" priority="21" stopIfTrue="1" operator="equal">
      <formula>0</formula>
    </cfRule>
  </conditionalFormatting>
  <conditionalFormatting sqref="A16:C16">
    <cfRule type="expression" dxfId="18" priority="19" stopIfTrue="1">
      <formula>LEN(TRIM(A16))=0</formula>
    </cfRule>
  </conditionalFormatting>
  <conditionalFormatting sqref="D14:E15 E16:E18">
    <cfRule type="expression" dxfId="17" priority="17" stopIfTrue="1">
      <formula>LEN(TRIM(D14))=0</formula>
    </cfRule>
  </conditionalFormatting>
  <conditionalFormatting sqref="F14:I14 F15:G18">
    <cfRule type="cellIs" dxfId="16" priority="18" stopIfTrue="1" operator="equal">
      <formula>"Indicate Date"</formula>
    </cfRule>
  </conditionalFormatting>
  <conditionalFormatting sqref="L21:N21 A21">
    <cfRule type="expression" dxfId="15" priority="16" stopIfTrue="1">
      <formula>LEN(TRIM(A21))=0</formula>
    </cfRule>
  </conditionalFormatting>
  <conditionalFormatting sqref="J21">
    <cfRule type="expression" dxfId="14" priority="14" stopIfTrue="1">
      <formula>LEN(TRIM(J21))=0</formula>
    </cfRule>
  </conditionalFormatting>
  <conditionalFormatting sqref="K21">
    <cfRule type="cellIs" dxfId="13" priority="15" stopIfTrue="1" operator="equal">
      <formula>0</formula>
    </cfRule>
  </conditionalFormatting>
  <conditionalFormatting sqref="E21">
    <cfRule type="expression" dxfId="12" priority="12" stopIfTrue="1">
      <formula>LEN(TRIM(E21))=0</formula>
    </cfRule>
  </conditionalFormatting>
  <conditionalFormatting sqref="F21:G21">
    <cfRule type="cellIs" dxfId="11" priority="13" stopIfTrue="1" operator="equal">
      <formula>"Indicate Date"</formula>
    </cfRule>
  </conditionalFormatting>
  <conditionalFormatting sqref="A17:B17">
    <cfRule type="expression" dxfId="10" priority="11" stopIfTrue="1">
      <formula>LEN(TRIM(A17))=0</formula>
    </cfRule>
  </conditionalFormatting>
  <conditionalFormatting sqref="B18">
    <cfRule type="expression" dxfId="9" priority="10" stopIfTrue="1">
      <formula>LEN(TRIM(B18))=0</formula>
    </cfRule>
  </conditionalFormatting>
  <conditionalFormatting sqref="B21">
    <cfRule type="expression" dxfId="8" priority="9" stopIfTrue="1">
      <formula>LEN(TRIM(B21))=0</formula>
    </cfRule>
  </conditionalFormatting>
  <conditionalFormatting sqref="L19:N20 A19:B20">
    <cfRule type="expression" dxfId="7" priority="8" stopIfTrue="1">
      <formula>LEN(TRIM(A19))=0</formula>
    </cfRule>
  </conditionalFormatting>
  <conditionalFormatting sqref="J19:J20">
    <cfRule type="expression" dxfId="6" priority="6" stopIfTrue="1">
      <formula>LEN(TRIM(J19))=0</formula>
    </cfRule>
  </conditionalFormatting>
  <conditionalFormatting sqref="K19:K20">
    <cfRule type="cellIs" dxfId="5" priority="7" stopIfTrue="1" operator="equal">
      <formula>0</formula>
    </cfRule>
  </conditionalFormatting>
  <conditionalFormatting sqref="E19:E20">
    <cfRule type="expression" dxfId="4" priority="4" stopIfTrue="1">
      <formula>LEN(TRIM(E19))=0</formula>
    </cfRule>
  </conditionalFormatting>
  <conditionalFormatting sqref="F19:G20">
    <cfRule type="cellIs" dxfId="3" priority="5" stopIfTrue="1" operator="equal">
      <formula>"Indicate Date"</formula>
    </cfRule>
  </conditionalFormatting>
  <conditionalFormatting sqref="D16:D21">
    <cfRule type="expression" dxfId="2" priority="3" stopIfTrue="1">
      <formula>LEN(TRIM(D16))=0</formula>
    </cfRule>
  </conditionalFormatting>
  <conditionalFormatting sqref="C17:C21">
    <cfRule type="expression" dxfId="1" priority="2" stopIfTrue="1">
      <formula>LEN(TRIM(C17))=0</formula>
    </cfRule>
  </conditionalFormatting>
  <conditionalFormatting sqref="H15:I21">
    <cfRule type="cellIs" dxfId="0" priority="1" stopIfTrue="1" operator="equal">
      <formula>"Indicate Date"</formula>
    </cfRule>
  </conditionalFormatting>
  <pageMargins left="0.7" right="0.7" top="0.75" bottom="0.75" header="0.3" footer="0.3"/>
  <pageSetup paperSize="9" scale="69" fitToHeight="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>
          <x14:formula1>
            <xm:f>'D:\temp website\Annual Budget 2021 For CMISD\[2020 Supplemental Procurement Plan.xlsx]data_validation'!#REF!</xm:f>
          </x14:formula1>
          <x14:formula2>
            <xm:f>0</xm:f>
          </x14:formula2>
          <xm:sqref>J6:J23</xm:sqref>
        </x14:dataValidation>
        <x14:dataValidation type="list" operator="equal" allowBlank="1" showErrorMessage="1">
          <x14:formula1>
            <xm:f>'D:\temp website\Annual Budget 2021 For CMISD\[2020 Supplemental Procurement Plan.xlsx]data_validation'!#REF!</xm:f>
          </x14:formula1>
          <x14:formula2>
            <xm:f>0</xm:f>
          </x14:formula2>
          <xm:sqref>E6:E23</xm:sqref>
        </x14:dataValidation>
        <x14:dataValidation type="list" operator="equal" showErrorMessage="1">
          <x14:formula1>
            <xm:f>'D:\temp website\Annual Budget 2021 For CMISD\[2020 Supplemental Procurement Plan.xlsx]data_validation'!#REF!</xm:f>
          </x14:formula1>
          <x14:formula2>
            <xm:f>0</xm:f>
          </x14:formula2>
          <xm:sqref>D6:D23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CGPP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2021-03-02T03:23:12Z</cp:lastPrinted>
  <dcterms:created xsi:type="dcterms:W3CDTF">2021-03-02T03:17:52Z</dcterms:created>
  <dcterms:modified xsi:type="dcterms:W3CDTF">2021-03-02T03:23:16Z</dcterms:modified>
</cp:coreProperties>
</file>